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:\My Drive\0000_2025_PEP-new\BAPPEDA\MONEV RENJA 2025\UPLOAD TW4\"/>
    </mc:Choice>
  </mc:AlternateContent>
  <bookViews>
    <workbookView xWindow="-120" yWindow="-120" windowWidth="29040" windowHeight="15720"/>
  </bookViews>
  <sheets>
    <sheet name="KECAMATAN_TW4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_Fill">#REF!</definedName>
    <definedName name="a">#REF!</definedName>
    <definedName name="AAA">#REF!</definedName>
    <definedName name="AG">'[1]LAP-BLN DES2003'!#REF!</definedName>
    <definedName name="agust1">#REF!</definedName>
    <definedName name="agust2">[2]Foto!$C$90</definedName>
    <definedName name="agust3">#REF!</definedName>
    <definedName name="agust4">[2]Foto!$C$92</definedName>
    <definedName name="alamat">[2]Foto!$C$24</definedName>
    <definedName name="alamatpengguna">[2]Foto!$C$40</definedName>
    <definedName name="april1">#REF!</definedName>
    <definedName name="april2">#REF!</definedName>
    <definedName name="april3">#REF!</definedName>
    <definedName name="april4">#REF!</definedName>
    <definedName name="BarisIdx">[2]Foto!$C$7</definedName>
    <definedName name="budi">'[3]LAP-BLN DES2003'!#REF!</definedName>
    <definedName name="data">#REF!</definedName>
    <definedName name="Data_AwaL">#REF!</definedName>
    <definedName name="decs1">#REF!</definedName>
    <definedName name="decs2">[2]Foto!$C$106</definedName>
    <definedName name="decs3">#REF!</definedName>
    <definedName name="decs4">[2]Foto!$C$108</definedName>
    <definedName name="desa">[2]Foto!$C$19</definedName>
    <definedName name="dwd">#REF!</definedName>
    <definedName name="Excel_BuiltIn__FilterDatabase_3">'[4]33'!#REF!</definedName>
    <definedName name="fmei1">#REF!</definedName>
    <definedName name="fmei2">[2]Foto!$C$78</definedName>
    <definedName name="fmei3">#REF!</definedName>
    <definedName name="fmei4">[2]Foto!$C$80</definedName>
    <definedName name="fotoku0">#REF!</definedName>
    <definedName name="fotoku1">#REF!</definedName>
    <definedName name="fotoku2">#REF!</definedName>
    <definedName name="fotoku3">#REF!</definedName>
    <definedName name="fotoPHO1">#REF!</definedName>
    <definedName name="fotoPHO2">#REF!</definedName>
    <definedName name="fotoPHO3">#REF!</definedName>
    <definedName name="fotoPHO4">#REF!</definedName>
    <definedName name="fotoPHO5">#REF!</definedName>
    <definedName name="gg">#REF!</definedName>
    <definedName name="hasilakhir">#REF!</definedName>
    <definedName name="HPSNilai">[2]Foto!$C$139</definedName>
    <definedName name="j">'[3]LAP-BLN DES2003'!#REF!</definedName>
    <definedName name="JabatanKepala">#REF!</definedName>
    <definedName name="jabatanpengguna">[2]Foto!$C$39</definedName>
    <definedName name="jmlslide">#REF!</definedName>
    <definedName name="juli1">#REF!</definedName>
    <definedName name="juli2">[2]Foto!$C$86</definedName>
    <definedName name="juli3">#REF!</definedName>
    <definedName name="juli4">[2]Foto!$C$88</definedName>
    <definedName name="juni1">#REF!</definedName>
    <definedName name="juni2">[2]Foto!$C$82</definedName>
    <definedName name="juni3">#REF!</definedName>
    <definedName name="juni4">[2]Foto!$C$84</definedName>
    <definedName name="kabkota">[2]Foto!$D$21</definedName>
    <definedName name="kabupaten">[2]Foto!$C$21</definedName>
    <definedName name="kasmawati">#REF!</definedName>
    <definedName name="Kategori">#REF!</definedName>
    <definedName name="kecamatan">[2]Foto!$C$20</definedName>
    <definedName name="kllljklj">'[3]LAP-BLN DES2003'!#REF!</definedName>
    <definedName name="kodepaket">[2]Foto!$C$15</definedName>
    <definedName name="KPA">#REF!</definedName>
    <definedName name="l">#REF!</definedName>
    <definedName name="Mekanisme">#REF!</definedName>
    <definedName name="MIGAS">#REF!</definedName>
    <definedName name="mm">'[4]33'!#REF!</definedName>
    <definedName name="mmmmm">#REF!</definedName>
    <definedName name="MyDelay">#REF!</definedName>
    <definedName name="MySlide">#REF!</definedName>
    <definedName name="MyTemporary">#REF!</definedName>
    <definedName name="n">#REF!</definedName>
    <definedName name="NAD_KL_KPI">#REF!</definedName>
    <definedName name="namabendahara">[2]Foto!$C$28</definedName>
    <definedName name="NamaKepala">#REF!</definedName>
    <definedName name="namakpa">[2]Foto!$C$27</definedName>
    <definedName name="namapaket">[2]Foto!$C$16</definedName>
    <definedName name="namapengguna">[2]Foto!$C$38</definedName>
    <definedName name="namapho11">[2]Foto!$C$41</definedName>
    <definedName name="namapho12">[2]Foto!$C$42</definedName>
    <definedName name="namapho21">[2]Foto!$C$43</definedName>
    <definedName name="namapho22">[2]Foto!$C$44</definedName>
    <definedName name="namapho31">[2]Foto!$C$45</definedName>
    <definedName name="namapho32">[2]Foto!$C$46</definedName>
    <definedName name="namapho41">[2]Foto!$C$47</definedName>
    <definedName name="namapho42">[2]Foto!$C$48</definedName>
    <definedName name="namapho51">[2]Foto!$C$49</definedName>
    <definedName name="namapho52">[2]Foto!$C$50</definedName>
    <definedName name="namapho61">#REF!</definedName>
    <definedName name="namapho62">#REF!</definedName>
    <definedName name="namapho71">#REF!</definedName>
    <definedName name="namapho72">#REF!</definedName>
    <definedName name="namapptk">[2]Foto!$C$29</definedName>
    <definedName name="namaskpa">[2]Foto!$C$22</definedName>
    <definedName name="namaskpd">[2]Foto!$C$23</definedName>
    <definedName name="NipKepala">#REF!</definedName>
    <definedName name="nn">#REF!</definedName>
    <definedName name="nnn">#REF!</definedName>
    <definedName name="nopho">#REF!</definedName>
    <definedName name="novem1">#REF!</definedName>
    <definedName name="novem2">[2]Foto!$C$102</definedName>
    <definedName name="novem3">#REF!</definedName>
    <definedName name="novem4">[2]Foto!$C$104</definedName>
    <definedName name="okto1">#REF!</definedName>
    <definedName name="okto2">[2]Foto!$C$98</definedName>
    <definedName name="okto3">#REF!</definedName>
    <definedName name="okto4">[2]Foto!$C$100</definedName>
    <definedName name="on">#REF!</definedName>
    <definedName name="oy">'[3]LAP-BLN DES2003'!#REF!</definedName>
    <definedName name="papanarah">[2]Foto!$C$72</definedName>
    <definedName name="papanproyek">[2]Foto!$C$71</definedName>
    <definedName name="paskpa">[2]Foto!$C$26</definedName>
    <definedName name="PatchFotoDenah">'[2]LINK FOTO'!$R$5</definedName>
    <definedName name="PatchFotoKunlap">#REF!</definedName>
    <definedName name="PatchFotoKunlap1">'[2]LINK FOTO'!$R$7</definedName>
    <definedName name="PatchFotoKunlap2">'[2]LINK FOTO'!$R$8</definedName>
    <definedName name="PatchFotoKunlapURL">#REF!</definedName>
    <definedName name="PatchFotoNol">'[2]LINK FOTO'!$R$6</definedName>
    <definedName name="PatchFotoNolURL">#REF!</definedName>
    <definedName name="pelaksana11">[2]Foto!$C$62</definedName>
    <definedName name="pelaksana111">[2]Foto!$C$70</definedName>
    <definedName name="pelaksana12">[2]Foto!$C$63</definedName>
    <definedName name="pelaksana13">[2]Foto!$C$64</definedName>
    <definedName name="pelaksana14">[2]Foto!$C$65</definedName>
    <definedName name="pelaksana16">[2]Foto!$C$66</definedName>
    <definedName name="pelaksana17">[2]Foto!$C$67</definedName>
    <definedName name="pelaksana18">[2]Foto!$C$68</definedName>
    <definedName name="pelaksana19">[2]Foto!$C$69</definedName>
    <definedName name="pengawas11">[2]Foto!$C$57</definedName>
    <definedName name="pengawas12">[2]Foto!$C$58</definedName>
    <definedName name="pengawas13">[2]Foto!$C$59</definedName>
    <definedName name="pengawas14">[2]Foto!$C$60</definedName>
    <definedName name="pengawas15">[2]Foto!$C$61</definedName>
    <definedName name="pengelola11">[2]Foto!$C$30</definedName>
    <definedName name="pengelola12">[2]Foto!$C$31</definedName>
    <definedName name="pengelola21">[2]Foto!$C$32</definedName>
    <definedName name="pengelola22">[2]Foto!$C$33</definedName>
    <definedName name="pengelola31">[2]Foto!$C$34</definedName>
    <definedName name="pengelola32">[2]Foto!$C$35</definedName>
    <definedName name="pengelola41">[2]Foto!$C$36</definedName>
    <definedName name="pengelola42">[2]Foto!$C$37</definedName>
    <definedName name="pengelola51">#REF!</definedName>
    <definedName name="pengelola52">#REF!</definedName>
    <definedName name="perencana11">[2]Foto!$C$51</definedName>
    <definedName name="perencana12">[2]Foto!$C$52</definedName>
    <definedName name="perencana13">[2]Foto!$C$53</definedName>
    <definedName name="perencana14">[2]Foto!$C$54</definedName>
    <definedName name="perencana15">[2]Foto!$C$55</definedName>
    <definedName name="PPP">#REF!</definedName>
    <definedName name="_xlnm.Print_Area" hidden="1">'[5]LAP-BLN DES2003'!#REF!</definedName>
    <definedName name="Print_Area_MI">#REF!</definedName>
    <definedName name="Program">#REF!</definedName>
    <definedName name="QRY.3">'[6]Agregat Halus &amp; Kasar'!$I$12:$I$20</definedName>
    <definedName name="regp2k">#REF!</definedName>
    <definedName name="RekapBobot1">[2]Foto!$C$116</definedName>
    <definedName name="RekapBobot2">[2]Foto!$C$119</definedName>
    <definedName name="RekapBobot3">[2]Foto!$C$122</definedName>
    <definedName name="RekapBobot4">[2]Foto!$C$125</definedName>
    <definedName name="RekapBobot5">[2]Foto!$C$128</definedName>
    <definedName name="RekapBobot6">[2]Foto!$C$131</definedName>
    <definedName name="RekapPekerjaan1">[2]Foto!$C$115</definedName>
    <definedName name="RekapPekerjaan2">[2]Foto!$C$118</definedName>
    <definedName name="RekapPekerjaan3">[2]Foto!$C$121</definedName>
    <definedName name="RekapPekerjaan4">[2]Foto!$C$124</definedName>
    <definedName name="RekapPekerjaan5">[2]Foto!$C$127</definedName>
    <definedName name="RekapPekerjaan6">[2]Foto!$C$130</definedName>
    <definedName name="RekapStatus1">[2]Foto!$C$117</definedName>
    <definedName name="RekapStatus2">[2]Foto!$C$120</definedName>
    <definedName name="RekapStatus3">[2]Foto!$C$123</definedName>
    <definedName name="RekapStatus4">[2]Foto!$C$126</definedName>
    <definedName name="RekapStatus5">[2]Foto!$C$129</definedName>
    <definedName name="RekapStatus6">[2]Foto!$C$132</definedName>
    <definedName name="RJSRR">'[7]LAP-BLN DES2003'!#REF!</definedName>
    <definedName name="s">#REF!</definedName>
    <definedName name="SAS">#REF!</definedName>
    <definedName name="Satker51">#REF!</definedName>
    <definedName name="Satker52">#REF!</definedName>
    <definedName name="Satker54">#REF!</definedName>
    <definedName name="Satker55">#REF!</definedName>
    <definedName name="Satker56">#REF!</definedName>
    <definedName name="Satker57">#REF!</definedName>
    <definedName name="Satker58">#REF!</definedName>
    <definedName name="Satker59">#REF!</definedName>
    <definedName name="Satker60">#REF!</definedName>
    <definedName name="Satker62">#REF!</definedName>
    <definedName name="sept1">#REF!</definedName>
    <definedName name="sept2">[2]Foto!$C$94</definedName>
    <definedName name="sept3">#REF!</definedName>
    <definedName name="sept4">[2]Foto!$C$96</definedName>
    <definedName name="SingkatSKPA">'[8]Nama SKPA'!$B$1:$B$65536</definedName>
    <definedName name="SKPA">[9]TREF!$A$23:$A$76</definedName>
    <definedName name="solusi1">[2]Foto!$C$134</definedName>
    <definedName name="SSS">#REF!</definedName>
    <definedName name="statussekarang1">[2]Foto!$C$133</definedName>
    <definedName name="Subkegiatan">#REF!</definedName>
    <definedName name="tabel1">#REF!</definedName>
    <definedName name="TahunAPBA">[2]Foto!$C$9</definedName>
    <definedName name="tanggaldata">[2]Foto!$C$25</definedName>
    <definedName name="Tender">#REF!</definedName>
    <definedName name="tglkondisi">[2]Foto!$C$109</definedName>
    <definedName name="tglkondisi2">[2]Foto!$C$144</definedName>
    <definedName name="tglperesmian">#REF!</definedName>
    <definedName name="tglpho">#REF!</definedName>
    <definedName name="TimTeknisP2K">#REF!</definedName>
    <definedName name="TimTeknisP2KHP">#REF!</definedName>
    <definedName name="u">'[1]LAP-BLN DES2003'!#REF!</definedName>
    <definedName name="uu">#REF!</definedName>
    <definedName name="volume">[2]Foto!$C$17</definedName>
    <definedName name="VolumeSatuan">[2]Foto!$C$18</definedName>
    <definedName name="zemi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39" i="1" l="1"/>
  <c r="O38" i="1"/>
  <c r="O36" i="1"/>
  <c r="O35" i="1"/>
  <c r="O33" i="1"/>
  <c r="O32" i="1"/>
  <c r="O30" i="1"/>
  <c r="O29" i="1"/>
  <c r="O25" i="1"/>
  <c r="O21" i="1"/>
  <c r="O13" i="1"/>
  <c r="O10" i="1"/>
  <c r="O6" i="1" s="1"/>
  <c r="O7" i="1"/>
  <c r="AB6" i="1"/>
  <c r="AA39" i="1"/>
  <c r="AA38" i="1"/>
  <c r="Y41" i="1" s="1"/>
  <c r="AA36" i="1"/>
  <c r="AA35" i="1"/>
  <c r="AA33" i="1"/>
  <c r="AA32" i="1"/>
  <c r="AA30" i="1"/>
  <c r="AA29" i="1"/>
  <c r="AA25" i="1"/>
  <c r="AA21" i="1"/>
  <c r="AA13" i="1"/>
  <c r="AA10" i="1"/>
  <c r="AA7" i="1"/>
  <c r="AA6" i="1"/>
  <c r="J41" i="1" l="1"/>
  <c r="G41" i="1"/>
  <c r="AD40" i="1"/>
  <c r="AF40" i="1" s="1"/>
  <c r="AB40" i="1"/>
  <c r="AG40" i="1" s="1"/>
  <c r="AJ40" i="1" s="1"/>
  <c r="AD39" i="1"/>
  <c r="AF39" i="1" s="1"/>
  <c r="AB39" i="1"/>
  <c r="AG39" i="1" s="1"/>
  <c r="AJ39" i="1" s="1"/>
  <c r="X39" i="1"/>
  <c r="X38" i="1" s="1"/>
  <c r="U39" i="1"/>
  <c r="R39" i="1"/>
  <c r="R38" i="1" s="1"/>
  <c r="AB38" i="1"/>
  <c r="AG38" i="1" s="1"/>
  <c r="AJ38" i="1" s="1"/>
  <c r="U38" i="1"/>
  <c r="AD37" i="1"/>
  <c r="AF37" i="1" s="1"/>
  <c r="AB37" i="1"/>
  <c r="AE37" i="1" s="1"/>
  <c r="AB36" i="1"/>
  <c r="AG36" i="1" s="1"/>
  <c r="AJ36" i="1" s="1"/>
  <c r="X36" i="1"/>
  <c r="X35" i="1" s="1"/>
  <c r="U36" i="1"/>
  <c r="U35" i="1" s="1"/>
  <c r="R36" i="1"/>
  <c r="AB35" i="1"/>
  <c r="AE35" i="1" s="1"/>
  <c r="R35" i="1"/>
  <c r="AD34" i="1"/>
  <c r="AF34" i="1" s="1"/>
  <c r="AB34" i="1"/>
  <c r="AG34" i="1" s="1"/>
  <c r="AJ34" i="1" s="1"/>
  <c r="AB33" i="1"/>
  <c r="AG33" i="1" s="1"/>
  <c r="AJ33" i="1" s="1"/>
  <c r="X33" i="1"/>
  <c r="X32" i="1" s="1"/>
  <c r="U33" i="1"/>
  <c r="U32" i="1" s="1"/>
  <c r="R33" i="1"/>
  <c r="AE32" i="1"/>
  <c r="AB32" i="1"/>
  <c r="AG32" i="1" s="1"/>
  <c r="AJ32" i="1" s="1"/>
  <c r="R32" i="1"/>
  <c r="AI31" i="1"/>
  <c r="AK31" i="1" s="1"/>
  <c r="AF31" i="1"/>
  <c r="AD31" i="1"/>
  <c r="AB31" i="1"/>
  <c r="AG31" i="1" s="1"/>
  <c r="AJ31" i="1" s="1"/>
  <c r="AB30" i="1"/>
  <c r="AG30" i="1" s="1"/>
  <c r="AJ30" i="1" s="1"/>
  <c r="X30" i="1"/>
  <c r="X29" i="1" s="1"/>
  <c r="U30" i="1"/>
  <c r="U29" i="1" s="1"/>
  <c r="R30" i="1"/>
  <c r="AD30" i="1" s="1"/>
  <c r="AB29" i="1"/>
  <c r="AG29" i="1" s="1"/>
  <c r="AJ29" i="1" s="1"/>
  <c r="R29" i="1"/>
  <c r="AI28" i="1"/>
  <c r="AK28" i="1" s="1"/>
  <c r="AD28" i="1"/>
  <c r="AF28" i="1" s="1"/>
  <c r="AB28" i="1"/>
  <c r="AE28" i="1" s="1"/>
  <c r="AD27" i="1"/>
  <c r="AF27" i="1" s="1"/>
  <c r="AB27" i="1"/>
  <c r="AE27" i="1" s="1"/>
  <c r="AG26" i="1"/>
  <c r="AJ26" i="1" s="1"/>
  <c r="AD26" i="1"/>
  <c r="AF26" i="1" s="1"/>
  <c r="AB26" i="1"/>
  <c r="AE26" i="1" s="1"/>
  <c r="AB25" i="1"/>
  <c r="AG25" i="1" s="1"/>
  <c r="AJ25" i="1" s="1"/>
  <c r="X25" i="1"/>
  <c r="AD25" i="1" s="1"/>
  <c r="U25" i="1"/>
  <c r="R25" i="1"/>
  <c r="AD24" i="1"/>
  <c r="AF24" i="1" s="1"/>
  <c r="AB24" i="1"/>
  <c r="AE24" i="1" s="1"/>
  <c r="AG23" i="1"/>
  <c r="AJ23" i="1" s="1"/>
  <c r="AD23" i="1"/>
  <c r="AF23" i="1" s="1"/>
  <c r="AB23" i="1"/>
  <c r="AE23" i="1" s="1"/>
  <c r="AD22" i="1"/>
  <c r="AI22" i="1" s="1"/>
  <c r="AK22" i="1" s="1"/>
  <c r="AB22" i="1"/>
  <c r="AG22" i="1" s="1"/>
  <c r="AJ22" i="1" s="1"/>
  <c r="AB21" i="1"/>
  <c r="AG21" i="1" s="1"/>
  <c r="AJ21" i="1" s="1"/>
  <c r="X21" i="1"/>
  <c r="AD21" i="1" s="1"/>
  <c r="U21" i="1"/>
  <c r="R21" i="1"/>
  <c r="AG20" i="1"/>
  <c r="AJ20" i="1" s="1"/>
  <c r="AD20" i="1"/>
  <c r="AF20" i="1" s="1"/>
  <c r="AB20" i="1"/>
  <c r="AE20" i="1" s="1"/>
  <c r="AD19" i="1"/>
  <c r="AI19" i="1" s="1"/>
  <c r="AK19" i="1" s="1"/>
  <c r="AB19" i="1"/>
  <c r="AG19" i="1" s="1"/>
  <c r="AJ19" i="1" s="1"/>
  <c r="AF18" i="1"/>
  <c r="AD18" i="1"/>
  <c r="AB18" i="1"/>
  <c r="AG18" i="1" s="1"/>
  <c r="AJ18" i="1" s="1"/>
  <c r="AD17" i="1"/>
  <c r="AI17" i="1" s="1"/>
  <c r="AK17" i="1" s="1"/>
  <c r="AB17" i="1"/>
  <c r="AG17" i="1" s="1"/>
  <c r="AJ17" i="1" s="1"/>
  <c r="AD16" i="1"/>
  <c r="AB16" i="1"/>
  <c r="AG16" i="1" s="1"/>
  <c r="AJ16" i="1" s="1"/>
  <c r="AD15" i="1"/>
  <c r="AF15" i="1" s="1"/>
  <c r="AB15" i="1"/>
  <c r="AG15" i="1" s="1"/>
  <c r="AJ15" i="1" s="1"/>
  <c r="AI14" i="1"/>
  <c r="AK14" i="1" s="1"/>
  <c r="AD14" i="1"/>
  <c r="AF14" i="1" s="1"/>
  <c r="AB14" i="1"/>
  <c r="AE14" i="1" s="1"/>
  <c r="AB13" i="1"/>
  <c r="AG13" i="1" s="1"/>
  <c r="AJ13" i="1" s="1"/>
  <c r="X13" i="1"/>
  <c r="R13" i="1"/>
  <c r="R6" i="1" s="1"/>
  <c r="AD12" i="1"/>
  <c r="AF12" i="1" s="1"/>
  <c r="AB12" i="1"/>
  <c r="AG12" i="1" s="1"/>
  <c r="AJ12" i="1" s="1"/>
  <c r="AD11" i="1"/>
  <c r="AF11" i="1" s="1"/>
  <c r="AB11" i="1"/>
  <c r="AG11" i="1" s="1"/>
  <c r="AJ11" i="1" s="1"/>
  <c r="AB10" i="1"/>
  <c r="AE10" i="1" s="1"/>
  <c r="X10" i="1"/>
  <c r="U10" i="1"/>
  <c r="R10" i="1"/>
  <c r="AD10" i="1" s="1"/>
  <c r="AD9" i="1"/>
  <c r="AF9" i="1" s="1"/>
  <c r="AB9" i="1"/>
  <c r="AG9" i="1" s="1"/>
  <c r="AJ9" i="1" s="1"/>
  <c r="AD8" i="1"/>
  <c r="AF8" i="1" s="1"/>
  <c r="AB8" i="1"/>
  <c r="AG8" i="1" s="1"/>
  <c r="AJ8" i="1" s="1"/>
  <c r="AB7" i="1"/>
  <c r="AE7" i="1" s="1"/>
  <c r="X7" i="1"/>
  <c r="U7" i="1"/>
  <c r="U6" i="1" s="1"/>
  <c r="R7" i="1"/>
  <c r="AJ6" i="1"/>
  <c r="AG6" i="1"/>
  <c r="AE6" i="1"/>
  <c r="AE13" i="1" l="1"/>
  <c r="AG7" i="1"/>
  <c r="AJ7" i="1" s="1"/>
  <c r="AE16" i="1"/>
  <c r="AE19" i="1"/>
  <c r="AI37" i="1"/>
  <c r="AK37" i="1" s="1"/>
  <c r="AE9" i="1"/>
  <c r="AG14" i="1"/>
  <c r="AJ14" i="1" s="1"/>
  <c r="AG24" i="1"/>
  <c r="AJ24" i="1" s="1"/>
  <c r="AG27" i="1"/>
  <c r="AJ27" i="1" s="1"/>
  <c r="AG28" i="1"/>
  <c r="AJ28" i="1" s="1"/>
  <c r="AE31" i="1"/>
  <c r="AE39" i="1"/>
  <c r="V41" i="1"/>
  <c r="AD6" i="1"/>
  <c r="AF6" i="1" s="1"/>
  <c r="AI20" i="1"/>
  <c r="AK20" i="1" s="1"/>
  <c r="AI24" i="1"/>
  <c r="AK24" i="1" s="1"/>
  <c r="AI27" i="1"/>
  <c r="AK27" i="1" s="1"/>
  <c r="AD29" i="1"/>
  <c r="AI29" i="1" s="1"/>
  <c r="AK29" i="1" s="1"/>
  <c r="AD32" i="1"/>
  <c r="AI32" i="1" s="1"/>
  <c r="AK32" i="1" s="1"/>
  <c r="AE36" i="1"/>
  <c r="AE11" i="1"/>
  <c r="AF19" i="1"/>
  <c r="AE8" i="1"/>
  <c r="X6" i="1"/>
  <c r="AE15" i="1"/>
  <c r="AE22" i="1"/>
  <c r="AI23" i="1"/>
  <c r="AK23" i="1" s="1"/>
  <c r="AI26" i="1"/>
  <c r="AK26" i="1" s="1"/>
  <c r="AE33" i="1"/>
  <c r="AG35" i="1"/>
  <c r="AJ35" i="1" s="1"/>
  <c r="AD7" i="1"/>
  <c r="AI7" i="1" s="1"/>
  <c r="AK7" i="1" s="1"/>
  <c r="AF22" i="1"/>
  <c r="AE12" i="1"/>
  <c r="AD13" i="1"/>
  <c r="AE29" i="1"/>
  <c r="AD36" i="1"/>
  <c r="AG37" i="1"/>
  <c r="AJ37" i="1" s="1"/>
  <c r="AG10" i="1"/>
  <c r="AJ10" i="1" s="1"/>
  <c r="AD33" i="1"/>
  <c r="AI33" i="1" s="1"/>
  <c r="AK33" i="1" s="1"/>
  <c r="AE34" i="1"/>
  <c r="AF25" i="1"/>
  <c r="AI25" i="1"/>
  <c r="AK25" i="1" s="1"/>
  <c r="S41" i="1"/>
  <c r="AI10" i="1"/>
  <c r="AK10" i="1" s="1"/>
  <c r="AF10" i="1"/>
  <c r="AF29" i="1"/>
  <c r="AI36" i="1"/>
  <c r="AK36" i="1" s="1"/>
  <c r="AF36" i="1"/>
  <c r="M41" i="1"/>
  <c r="AD38" i="1"/>
  <c r="P41" i="1"/>
  <c r="AD35" i="1"/>
  <c r="AF16" i="1"/>
  <c r="AE17" i="1"/>
  <c r="AE21" i="1"/>
  <c r="AE30" i="1"/>
  <c r="AI8" i="1"/>
  <c r="AK8" i="1" s="1"/>
  <c r="AI11" i="1"/>
  <c r="AK11" i="1" s="1"/>
  <c r="AI15" i="1"/>
  <c r="AK15" i="1" s="1"/>
  <c r="AF17" i="1"/>
  <c r="AE18" i="1"/>
  <c r="AF21" i="1"/>
  <c r="AE25" i="1"/>
  <c r="AF30" i="1"/>
  <c r="AE38" i="1"/>
  <c r="AE40" i="1"/>
  <c r="AI16" i="1"/>
  <c r="AK16" i="1" s="1"/>
  <c r="AI21" i="1"/>
  <c r="AK21" i="1" s="1"/>
  <c r="AI30" i="1"/>
  <c r="AK30" i="1" s="1"/>
  <c r="AI9" i="1"/>
  <c r="AK9" i="1" s="1"/>
  <c r="AI34" i="1"/>
  <c r="AK34" i="1" s="1"/>
  <c r="AI39" i="1"/>
  <c r="AK39" i="1" s="1"/>
  <c r="AI18" i="1"/>
  <c r="AK18" i="1" s="1"/>
  <c r="AI40" i="1"/>
  <c r="AK40" i="1" s="1"/>
  <c r="AI12" i="1"/>
  <c r="AK12" i="1" s="1"/>
  <c r="AF33" i="1" l="1"/>
  <c r="AF7" i="1"/>
  <c r="AF32" i="1"/>
  <c r="AF13" i="1"/>
  <c r="AI13" i="1"/>
  <c r="AK13" i="1" s="1"/>
  <c r="AI6" i="1"/>
  <c r="AK6" i="1" s="1"/>
  <c r="AI35" i="1"/>
  <c r="AK35" i="1" s="1"/>
  <c r="AF35" i="1"/>
  <c r="AB41" i="1"/>
  <c r="AI38" i="1"/>
  <c r="AF38" i="1"/>
  <c r="AG41" i="1" l="1"/>
  <c r="AK38" i="1"/>
</calcChain>
</file>

<file path=xl/sharedStrings.xml><?xml version="1.0" encoding="utf-8"?>
<sst xmlns="http://schemas.openxmlformats.org/spreadsheetml/2006/main" count="705" uniqueCount="198">
  <si>
    <t>No</t>
  </si>
  <si>
    <t>Tujuan</t>
  </si>
  <si>
    <t>Sasaran</t>
  </si>
  <si>
    <t>Kode</t>
  </si>
  <si>
    <t>Program, Kegiatan, Sub Kegiatan</t>
  </si>
  <si>
    <t>Indikator Kinerja Tujuan, Sasaran, Program(outcome) dan Kegiatan (output), Sub Kegiatan</t>
  </si>
  <si>
    <t>Target Renstra SKPD pada Tahun 2024 s/d 2026 (periode Renstra SKPD)</t>
  </si>
  <si>
    <t>Realisasi Capaian Kinerja Renstra SKPD sampai dengan Renja SKPD Tahun Lalu</t>
  </si>
  <si>
    <t>Target kinerja dan anggaran Renja SKPD Tahun Berjalan Tahun 2025 yang dievaluasi</t>
  </si>
  <si>
    <t>Realisasi Kinerja Pada Triwulan</t>
  </si>
  <si>
    <t>Realisasi Capaian Kinerja dan Anggaran Renja SKPD yang dievaluasi</t>
  </si>
  <si>
    <t>Tingkat Capaian Kinerja dan Realisasi Anggaran Renja yang dievaluasi (%)</t>
  </si>
  <si>
    <t>Realisasi Kinerja dan Anggaran Renstra SKPD s/d Tahun 2025 (Akhir Tahun Pelaksanaan Renja SKPD)</t>
  </si>
  <si>
    <t>Tingkat Capaian Kinerja dan Realisasi Anggaran Renstra SKPD s/d tahun 2025 (%)</t>
  </si>
  <si>
    <t>Unit OPD Penanggung Jawab</t>
  </si>
  <si>
    <t>Keterangan</t>
  </si>
  <si>
    <t>I</t>
  </si>
  <si>
    <t>II</t>
  </si>
  <si>
    <t>III</t>
  </si>
  <si>
    <t>IV</t>
  </si>
  <si>
    <t>12 = 8+9+10+11</t>
  </si>
  <si>
    <t>13 = 12/7x100</t>
  </si>
  <si>
    <t>14 = 6 + 12</t>
  </si>
  <si>
    <t>15 = 14/5 x100</t>
  </si>
  <si>
    <t>K</t>
  </si>
  <si>
    <t>Rp</t>
  </si>
  <si>
    <t>Volume</t>
  </si>
  <si>
    <t>Satuan</t>
  </si>
  <si>
    <t>1</t>
  </si>
  <si>
    <t>7.01.01</t>
  </si>
  <si>
    <t>PROGRAM PENUNJANG URUSAN PEMERINTAHAN DAERAH KABUPATEN/KOTA</t>
  </si>
  <si>
    <t xml:space="preserve">Kepuasan ASN Kecamatan Kawedanan terhadap Layanan Kesekretariatan Kecamatan Kawedanan </t>
  </si>
  <si>
    <t>Angka</t>
  </si>
  <si>
    <t>0.00</t>
  </si>
  <si>
    <t>0</t>
  </si>
  <si>
    <t>KECAMATAN KAWEDANAN</t>
  </si>
  <si>
    <t>1.1</t>
  </si>
  <si>
    <t>7.01.01.2.01</t>
  </si>
  <si>
    <t>Perencanaan, Penganggaran, dan Evaluasi Kinerja Perangkat Daerah</t>
  </si>
  <si>
    <t xml:space="preserve">Jumlah Penyusunan Dokumen Perencanaan, Penganggaran, dan Evaluasi Kinerja Perangkat Daerah </t>
  </si>
  <si>
    <t>Dokumen</t>
  </si>
  <si>
    <t>18</t>
  </si>
  <si>
    <t>4</t>
  </si>
  <si>
    <t>1.1.1</t>
  </si>
  <si>
    <t>7.01.01.2.01.0001</t>
  </si>
  <si>
    <t>Penyusunan Dokumen Perencanaan Perangkat Daerah</t>
  </si>
  <si>
    <t xml:space="preserve">Jumlah Dokumen Perencanaan Perangkat Daerah </t>
  </si>
  <si>
    <t>6</t>
  </si>
  <si>
    <t>3</t>
  </si>
  <si>
    <t>1.1.2</t>
  </si>
  <si>
    <t>7.01.01.2.01.0007</t>
  </si>
  <si>
    <t>Evaluasi Kinerja Perangkat Daerah</t>
  </si>
  <si>
    <t xml:space="preserve">Jumlah Laporan Evaluasi Kinerja Perangkat Daerah </t>
  </si>
  <si>
    <t>Laporan</t>
  </si>
  <si>
    <t>12</t>
  </si>
  <si>
    <t>1.2</t>
  </si>
  <si>
    <t>7.01.01.2.02</t>
  </si>
  <si>
    <t>Administrasi Keuangan Perangkat Daerah</t>
  </si>
  <si>
    <t xml:space="preserve">Jumlah Penyusunan Dokumen Administrasi Keuangan Perangkat Daerah </t>
  </si>
  <si>
    <t>44</t>
  </si>
  <si>
    <t>1.2.3</t>
  </si>
  <si>
    <t>7.01.01.2.02.0001</t>
  </si>
  <si>
    <t>Penyediaan Gaji dan Tunjangan ASN</t>
  </si>
  <si>
    <t xml:space="preserve">Jumlah Orang yang Menerima Gaji dan Tunjangan ASN </t>
  </si>
  <si>
    <t>Orang/bulan</t>
  </si>
  <si>
    <t>434</t>
  </si>
  <si>
    <t>124</t>
  </si>
  <si>
    <t>93</t>
  </si>
  <si>
    <t>1.2.4</t>
  </si>
  <si>
    <t>7.01.01.2.02.0007</t>
  </si>
  <si>
    <t>Koordinasi dan Penyusunan Laporan Keuangan Bulanan/ Triwulanan/ Semesteran SKPD</t>
  </si>
  <si>
    <t xml:space="preserve">Jumlah Laporan Keuangan Bulanan/ Triwulanan/ Semesteran SKPD dan Laporan Koordinasi Penyusunan Laporan Keuangan Bulanan/Triwulanan/Semesteran SKPD </t>
  </si>
  <si>
    <t>1.3</t>
  </si>
  <si>
    <t>7.01.01.2.06</t>
  </si>
  <si>
    <t>Administrasi Umum Perangkat Daerah</t>
  </si>
  <si>
    <t xml:space="preserve">Jumlah Penyediaan Pelayanan Administrasi Umum Perangkat Daerah </t>
  </si>
  <si>
    <t>Bulan</t>
  </si>
  <si>
    <t>1.3.5</t>
  </si>
  <si>
    <t>7.01.01.2.06.0001</t>
  </si>
  <si>
    <t>Penyediaan Komponen Instalasi Listrik/Penerangan Bangunan Kantor</t>
  </si>
  <si>
    <t xml:space="preserve">Jumlah Paket Komponen Instalasi Listrik/Penerangan Bangunan Kantor yang Disediakan </t>
  </si>
  <si>
    <t>Paket</t>
  </si>
  <si>
    <t>1.3.6</t>
  </si>
  <si>
    <t>7.01.01.2.06.0002</t>
  </si>
  <si>
    <t>Penyediaan Peralatan dan Perlengkapan Kantor</t>
  </si>
  <si>
    <t xml:space="preserve">Jumlah Paket Peralatan dan Perlengkapan Kantor yang Disediakan </t>
  </si>
  <si>
    <t>1.3.7</t>
  </si>
  <si>
    <t>7.01.01.2.06.0003</t>
  </si>
  <si>
    <t>Penyediaan Peralatan Rumah Tangga</t>
  </si>
  <si>
    <t xml:space="preserve">Jumlah Paket Peralatan Rumah Tangga yang Disediakan </t>
  </si>
  <si>
    <t>1.3.8</t>
  </si>
  <si>
    <t>7.01.01.2.06.0004</t>
  </si>
  <si>
    <t>Penyediaan Bahan Logistik Kantor</t>
  </si>
  <si>
    <t xml:space="preserve">Jumlah Paket Bahan Logistik Kantor yang Disediakan </t>
  </si>
  <si>
    <t>1.3.9</t>
  </si>
  <si>
    <t>7.01.01.2.06.0005</t>
  </si>
  <si>
    <t>Penyediaan Barang Cetakan dan Penggandaan</t>
  </si>
  <si>
    <t xml:space="preserve">Jumlah Paket Barang Cetakan dan Penggandaan yang Disediakan </t>
  </si>
  <si>
    <t>1.3.10</t>
  </si>
  <si>
    <t>7.01.01.2.06.0006</t>
  </si>
  <si>
    <t>Penyediaan Bahan Bacaan dan Peraturan Perundang-undangan</t>
  </si>
  <si>
    <t xml:space="preserve">Jumlah Dokumen Bahan Bacaan dan Peraturan Perundang-Undangan yang Disediakan </t>
  </si>
  <si>
    <t>1.3.11</t>
  </si>
  <si>
    <t>7.01.01.2.06.0009</t>
  </si>
  <si>
    <t>Penyelenggaraan Rapat Koordinasi dan Konsultasi SKPD</t>
  </si>
  <si>
    <t xml:space="preserve">Jumlah Laporan Penyelenggaraan Rapat Koordinasi dan Konsultasi SKPD </t>
  </si>
  <si>
    <t>1.4</t>
  </si>
  <si>
    <t>7.01.01.2.08</t>
  </si>
  <si>
    <t>Penyediaan Jasa Penunjang Urusan Pemerintahan Daerah</t>
  </si>
  <si>
    <t xml:space="preserve">Jumlah Penyediaan Jasa Penunjang Urusan Pemerintah Daerah </t>
  </si>
  <si>
    <t>1.4.12</t>
  </si>
  <si>
    <t>7.01.01.2.08.0002</t>
  </si>
  <si>
    <t>Penyediaan Jasa Komunikasi, Sumber Daya Air dan Listrik</t>
  </si>
  <si>
    <t xml:space="preserve">Jumlah Laporan Penyediaan Jasa Komunikasi, Sumber Daya Air dan Listrik yang Disediakan </t>
  </si>
  <si>
    <t>1.4.13</t>
  </si>
  <si>
    <t>7.01.01.2.08.0003</t>
  </si>
  <si>
    <t>Penyediaan Jasa Peralatan dan Perlengkapan Kantor</t>
  </si>
  <si>
    <t xml:space="preserve">Jumlah Laporan Penyediaan Jasa Peralatan dan Perlengkapan Kantor yang Disediakan </t>
  </si>
  <si>
    <t>1.4.14</t>
  </si>
  <si>
    <t>7.01.01.2.08.0004</t>
  </si>
  <si>
    <t>Penyediaan Jasa Pelayanan Umum Kantor</t>
  </si>
  <si>
    <t xml:space="preserve">Jumlah Laporan Penyediaan Jasa Pelayanan Umum Kantor yang Disediakan </t>
  </si>
  <si>
    <t>1.5</t>
  </si>
  <si>
    <t>7.01.01.2.09</t>
  </si>
  <si>
    <t>Pemeliharaan Barang Milik Daerah Penunjang Urusan Pemerintahan Daerah</t>
  </si>
  <si>
    <t xml:space="preserve">Jumlah Pemeliharaan Barang Milik Daerah Penunjang Urusan Pemerintahan Daerah </t>
  </si>
  <si>
    <t>1.5.15</t>
  </si>
  <si>
    <t>7.01.01.2.09.0001</t>
  </si>
  <si>
    <t>Penyediaan Jasa Pemeliharaan, Biaya Pemeliharaan, dan Pajak Kendaraan Perorangan Dinas atau Kendaraan Dinas Jabatan</t>
  </si>
  <si>
    <t xml:space="preserve">Jumlah Kendaraan Perorangan Dinas atau Kendaraan Dinas Jabatan yang Dipelihara dan dibayarkan Pajaknya </t>
  </si>
  <si>
    <t>Unit</t>
  </si>
  <si>
    <t>1.5.16</t>
  </si>
  <si>
    <t>7.01.01.2.09.0009</t>
  </si>
  <si>
    <t>Pemeliharaan/Rehabilitasi Gedung Kantor dan Bangunan Lainnya</t>
  </si>
  <si>
    <t xml:space="preserve">Jumlah Gedung Kantor dan Bangunan Lainnya yang Dipelihara/Direhabilitasi </t>
  </si>
  <si>
    <t>1.5.17</t>
  </si>
  <si>
    <t>7.01.01.2.09.0010</t>
  </si>
  <si>
    <t>Pemeliharaan/Rehabilitasi Sarana dan Prasarana Gedung Kantor atau Bangunan Lainnya</t>
  </si>
  <si>
    <t xml:space="preserve">Jumlah Sarana dan Prasarana Gedung Kantor atau Bangunan Lainnya yang Dipelihara/Direhabilitasi </t>
  </si>
  <si>
    <t>2</t>
  </si>
  <si>
    <t>7.01.02</t>
  </si>
  <si>
    <t>PROGRAM PENYELENGGARAAN PEMERINTAHAN DAN PELAYANAN PUBLIK</t>
  </si>
  <si>
    <t xml:space="preserve">Presentase Koordinasi Penyelenggaraan Kegiatan Pemerintahan di Tingkat Kecamatan </t>
  </si>
  <si>
    <t>%</t>
  </si>
  <si>
    <t>100</t>
  </si>
  <si>
    <t>25</t>
  </si>
  <si>
    <t>2.6</t>
  </si>
  <si>
    <t>7.01.02.2.01</t>
  </si>
  <si>
    <t>Koordinasi Penyelenggaraan Kegiatan Pemerintahan di Tingkat Kecamatan</t>
  </si>
  <si>
    <t xml:space="preserve">Jumlah dokumen peningkatan efektifitas kegiatan pemerintahan di tingkat Kecamatan </t>
  </si>
  <si>
    <t>Kegiatan</t>
  </si>
  <si>
    <t>2.6.18</t>
  </si>
  <si>
    <t>7.01.02.2.01.0002</t>
  </si>
  <si>
    <t>Peningkatan Efektifitas Kegiatan Pemerintahan di Tingkat Kecamatan</t>
  </si>
  <si>
    <t xml:space="preserve">Jumlah Dokumen Peningkatan Efektifitas Kegiatan Pemerintahan di Tingkat Kecamatan </t>
  </si>
  <si>
    <t>14</t>
  </si>
  <si>
    <t>8</t>
  </si>
  <si>
    <t>7.01.03</t>
  </si>
  <si>
    <t>PROGRAM PEMBERDAYAAN MASYARAKAT DESA DAN KELURAHAN</t>
  </si>
  <si>
    <t xml:space="preserve">Persentase Kegiatan Pemberdayaan Desa dan Kelurahan </t>
  </si>
  <si>
    <t>3.7</t>
  </si>
  <si>
    <t>7.01.03.2.01</t>
  </si>
  <si>
    <t>Koordinasi Kegiatan Pemberdayaan Desa</t>
  </si>
  <si>
    <t xml:space="preserve">Jumlah Kegiatan Pemberdayaan Masyarakat di Wilayah Kecamatan </t>
  </si>
  <si>
    <t>3.7.19</t>
  </si>
  <si>
    <t>7.01.03.2.01.0003</t>
  </si>
  <si>
    <t>Peningkatan Efektifitas Kegiatan Pemberdayaan Masyarakat di Wilayah Kecamatan</t>
  </si>
  <si>
    <t xml:space="preserve">Jumlah Laporan Peningkatan Efektivitas Kegiatan Pemberdayaan Masyarakat di Wilayah Kecamatan </t>
  </si>
  <si>
    <t>7.01.04</t>
  </si>
  <si>
    <t>PROGRAM KOORDINASI KETENTRAMAN DAN KETERTIBAN UMUM</t>
  </si>
  <si>
    <t xml:space="preserve">Persentase Kegiatan Koordinasi Upaya Penyelenggaraan Ketentraman dan Ketertiban Umum </t>
  </si>
  <si>
    <t>4.8</t>
  </si>
  <si>
    <t>7.01.04.2.01</t>
  </si>
  <si>
    <t>Koordinasi Upaya Penyelenggaraan Ketenteraman dan Ketertiban Umum</t>
  </si>
  <si>
    <t xml:space="preserve">Jumlah Kegiatan Sinergitas Forkopimca </t>
  </si>
  <si>
    <t>4.8.20</t>
  </si>
  <si>
    <t>7.01.04.2.01.0001</t>
  </si>
  <si>
    <t>Sinergitas dengan Kepolisian Negara Republik Indonesia, Tentara Nasional Indonesia dan Instansi Vertikal di Wilayah Kecamatan</t>
  </si>
  <si>
    <t xml:space="preserve">Jumlah Laporan Hasil Sinergitas dengan Kepolisian Negara Republik Indonesia, Tentara Nasional Indonesia dan Instansi Vertikal di Wilayah Kecamatan </t>
  </si>
  <si>
    <t>9</t>
  </si>
  <si>
    <t>5</t>
  </si>
  <si>
    <t>7.01.06</t>
  </si>
  <si>
    <t>PROGRAM PEMBINAAN DAN PENGAWASAN PEMERINTAHAN DESA</t>
  </si>
  <si>
    <t xml:space="preserve">Persentase Desa/Kelurahan dengan Nilai Monev Terpadu Minimal 80 </t>
  </si>
  <si>
    <t>80</t>
  </si>
  <si>
    <t>20</t>
  </si>
  <si>
    <t>5.9</t>
  </si>
  <si>
    <t>7.01.06.2.01</t>
  </si>
  <si>
    <t>Fasilitasi, Rekomendasi dan Koordinasi Pembinaan dan Pengawasan Pemerintahan Desa</t>
  </si>
  <si>
    <t xml:space="preserve">Jumlah Fasilitasi, Rekomendasi dan Koordinasi Pembinaan dan Pengawasan Pemerintahan Desa </t>
  </si>
  <si>
    <t>5.9.21</t>
  </si>
  <si>
    <t>7.01.06.2.01.0002</t>
  </si>
  <si>
    <t>Fasilitasi Administrasi Tata Pemerintahan Desa</t>
  </si>
  <si>
    <t xml:space="preserve">Jumlah Dokumen yang Difasilitasi dalam rangka Administrasi Tata Pemerintahan Desa </t>
  </si>
  <si>
    <t>68</t>
  </si>
  <si>
    <t>17</t>
  </si>
  <si>
    <t>JUMLAH</t>
  </si>
  <si>
    <t>92,50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</si>
</sst>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b/>
      <sz val="11"/>
      <color rgb="FF000000"/>
      <name val="Trebuchet MS"/>
      <family val="2"/>
    </font>
    <font>
      <sz val="11"/>
      <color rgb="FF000000"/>
      <name val="Trebuchet MS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41">
    <xf numFmtId="0" fontId="0" fillId="0" borderId="0" xfId="0"/>
    <xf numFmtId="0" fontId="0" fillId="0" borderId="0" xfId="0" applyFill="1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right" vertical="center" wrapText="1"/>
    </xf>
    <xf numFmtId="3" fontId="3" fillId="0" borderId="2" xfId="1" applyNumberFormat="1" applyFont="1" applyFill="1" applyBorder="1" applyAlignment="1">
      <alignment horizontal="right" vertical="center" shrinkToFit="1"/>
    </xf>
    <xf numFmtId="4" fontId="3" fillId="0" borderId="2" xfId="1" applyNumberFormat="1" applyFont="1" applyFill="1" applyBorder="1" applyAlignment="1">
      <alignment horizontal="center" vertical="center" shrinkToFit="1"/>
    </xf>
    <xf numFmtId="2" fontId="1" fillId="0" borderId="1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vertical="center" wrapText="1"/>
    </xf>
    <xf numFmtId="0" fontId="1" fillId="0" borderId="0" xfId="0" applyFont="1" applyFill="1" applyAlignment="1">
      <alignment vertical="center"/>
    </xf>
    <xf numFmtId="3" fontId="3" fillId="0" borderId="3" xfId="1" applyNumberFormat="1" applyFont="1" applyFill="1" applyBorder="1" applyAlignment="1">
      <alignment horizontal="right" vertical="center" shrinkToFit="1"/>
    </xf>
    <xf numFmtId="3" fontId="3" fillId="0" borderId="2" xfId="1" applyNumberFormat="1" applyFont="1" applyFill="1" applyBorder="1" applyAlignment="1">
      <alignment horizontal="center" vertical="center" shrinkToFit="1"/>
    </xf>
    <xf numFmtId="3" fontId="1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vertical="center" wrapText="1"/>
    </xf>
    <xf numFmtId="49" fontId="0" fillId="0" borderId="1" xfId="0" applyNumberFormat="1" applyFill="1" applyBorder="1" applyAlignment="1">
      <alignment horizontal="center" vertical="center" wrapText="1"/>
    </xf>
    <xf numFmtId="3" fontId="0" fillId="0" borderId="1" xfId="0" applyNumberFormat="1" applyFill="1" applyBorder="1" applyAlignment="1">
      <alignment horizontal="right" vertical="center" wrapText="1"/>
    </xf>
    <xf numFmtId="3" fontId="0" fillId="0" borderId="1" xfId="0" applyNumberFormat="1" applyFill="1" applyBorder="1" applyAlignment="1">
      <alignment vertical="center" wrapText="1"/>
    </xf>
    <xf numFmtId="3" fontId="4" fillId="0" borderId="2" xfId="1" applyNumberFormat="1" applyFont="1" applyFill="1" applyBorder="1" applyAlignment="1">
      <alignment horizontal="center" vertical="center" shrinkToFit="1"/>
    </xf>
    <xf numFmtId="3" fontId="0" fillId="0" borderId="1" xfId="0" applyNumberFormat="1" applyFill="1" applyBorder="1" applyAlignment="1">
      <alignment horizontal="right" vertical="center"/>
    </xf>
    <xf numFmtId="2" fontId="0" fillId="0" borderId="1" xfId="0" applyNumberFormat="1" applyFill="1" applyBorder="1" applyAlignment="1">
      <alignment horizontal="center" vertical="center" wrapText="1"/>
    </xf>
    <xf numFmtId="3" fontId="0" fillId="0" borderId="1" xfId="0" applyNumberFormat="1" applyFill="1" applyBorder="1" applyAlignment="1">
      <alignment horizontal="center" vertical="center" wrapText="1"/>
    </xf>
    <xf numFmtId="4" fontId="4" fillId="0" borderId="2" xfId="1" applyNumberFormat="1" applyFont="1" applyFill="1" applyBorder="1" applyAlignment="1">
      <alignment horizontal="center" vertical="center" shrinkToFit="1"/>
    </xf>
    <xf numFmtId="4" fontId="0" fillId="0" borderId="1" xfId="0" applyNumberForma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3" fontId="0" fillId="0" borderId="0" xfId="0" applyNumberFormat="1" applyFill="1" applyAlignment="1">
      <alignment vertical="center"/>
    </xf>
    <xf numFmtId="49" fontId="0" fillId="0" borderId="1" xfId="0" applyNumberFormat="1" applyFont="1" applyFill="1" applyBorder="1" applyAlignment="1">
      <alignment vertical="center" wrapText="1"/>
    </xf>
    <xf numFmtId="3" fontId="0" fillId="0" borderId="1" xfId="0" applyNumberFormat="1" applyFont="1" applyFill="1" applyBorder="1" applyAlignment="1">
      <alignment horizontal="center" vertical="center" wrapText="1"/>
    </xf>
    <xf numFmtId="3" fontId="0" fillId="0" borderId="1" xfId="0" applyNumberFormat="1" applyFont="1" applyFill="1" applyBorder="1" applyAlignment="1">
      <alignment horizontal="right" vertical="center"/>
    </xf>
    <xf numFmtId="49" fontId="0" fillId="0" borderId="1" xfId="0" applyNumberFormat="1" applyFont="1" applyFill="1" applyBorder="1" applyAlignment="1">
      <alignment horizontal="center" vertical="center" wrapText="1"/>
    </xf>
    <xf numFmtId="3" fontId="0" fillId="0" borderId="1" xfId="0" applyNumberFormat="1" applyFont="1" applyFill="1" applyBorder="1" applyAlignment="1">
      <alignment vertical="center" wrapText="1"/>
    </xf>
    <xf numFmtId="4" fontId="0" fillId="0" borderId="0" xfId="0" applyNumberFormat="1" applyFill="1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right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right" vertical="center" wrapText="1"/>
    </xf>
  </cellXfs>
  <cellStyles count="2">
    <cellStyle name="Normal" xfId="0" builtinId="0"/>
    <cellStyle name="Normal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18\MANLAK%202018\Lampiran%202018\RecoveredExternalLink1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18\MANLAK%202018\Lampiran%202018\RecoveredExternalLink2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18\MANLAK%202018\Lampiran%202018\RecoveredExternalLink3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18\MANLAK%202018\Lampiran%202018\RecoveredExternalLink4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2018/MANLAK%202018/Lampiran%202018/RecoveredExternalLink5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18\MANLAK%202018\Lampiran%202018\RecoveredExternalLink6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2018/MANLAK%202018/Lampiran%202018/RecoveredExternalLink1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18\MANLAK%202018\Lampiran%202018\RecoveredExternalLink7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18\MANLAK%202018\Lampiran%202018\RecoveredExternalLink8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P-BLN DES2003"/>
      <sheetName val="REKAP APBD"/>
      <sheetName val="REKAP KOTOR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skpa"/>
      <sheetName val="Data"/>
      <sheetName val="Foto"/>
      <sheetName val="LINK FOTO"/>
      <sheetName val="TKab"/>
      <sheetName val="Bikin_Bat_File"/>
      <sheetName val="Data UPDATE"/>
      <sheetName val="Data UPDATE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P-BLN DES2003"/>
      <sheetName val="REKAP APBD"/>
      <sheetName val="REKAP KOTOR"/>
    </sheetNames>
    <sheetDataSet>
      <sheetData sheetId="0"/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9"/>
      <sheetName val="32"/>
      <sheetName val="33"/>
      <sheetName val="34"/>
      <sheetName val="35"/>
      <sheetName val="36"/>
      <sheetName val="37"/>
      <sheetName val="REKAP AL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P-BLN DES2003"/>
      <sheetName val="REKAP APBD"/>
      <sheetName val="REKAP KOTOR"/>
    </sheetNames>
    <sheetDataSet>
      <sheetData sheetId="0"/>
      <sheetData sheetId="1"/>
      <sheetData sheetId="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gregat Halus &amp; Kasar"/>
      <sheetName val="Agregat Kelas A"/>
      <sheetName val="Agregat Kelas B"/>
      <sheetName val="Agregat Kelas C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P-BLN DES2003"/>
      <sheetName val="REKAP APBD"/>
      <sheetName val="REKAP KOTOR"/>
    </sheetNames>
    <sheetDataSet>
      <sheetData sheetId="0"/>
      <sheetData sheetId="1"/>
      <sheetData sheetId="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tode"/>
      <sheetName val="LOKASI"/>
      <sheetName val="Nama SKPA"/>
      <sheetName val="Cover skpa Lelang"/>
      <sheetName val="A1"/>
      <sheetName val="A2"/>
      <sheetName val="A3"/>
      <sheetName val="A4"/>
      <sheetName val="B"/>
      <sheetName val="B1"/>
      <sheetName val="B2"/>
      <sheetName val="B3"/>
      <sheetName val="B6"/>
      <sheetName val="B8"/>
      <sheetName val="C"/>
      <sheetName val="C.1"/>
      <sheetName val="DK1"/>
      <sheetName val="DK"/>
      <sheetName val="D"/>
      <sheetName val="D1"/>
      <sheetName val="D2"/>
      <sheetName val="Kurva S"/>
      <sheetName val="F"/>
      <sheetName val="F1"/>
      <sheetName val="F2"/>
      <sheetName val="Sheet1"/>
      <sheetName val="TREF"/>
      <sheetName val="Rencana"/>
      <sheetName val="Realisasi"/>
      <sheetName val="Realisasi 16 Juni"/>
      <sheetName val="Realisasi 25 Juni"/>
      <sheetName val="Realisasi (2)"/>
      <sheetName val="Realisasi (3)"/>
      <sheetName val="aCEH"/>
      <sheetName val="KURVA S TV"/>
      <sheetName val="aCEH (2)"/>
      <sheetName val="Realisasi (4)"/>
      <sheetName val="Simulasi"/>
      <sheetName val="Realisasi anomali"/>
      <sheetName val="Realisasi_16_Juni"/>
      <sheetName val="Realisasi_25_Juni"/>
      <sheetName val="Realisasi_(2)"/>
      <sheetName val="Realisasi_(3)"/>
      <sheetName val="KURVA_S_TV"/>
      <sheetName val="aCEH_(2)"/>
      <sheetName val="Realisasi_(4)"/>
      <sheetName val="Realisasi_anomal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EF"/>
      <sheetName val="Rencana"/>
      <sheetName val="Realisasi"/>
      <sheetName val="Realisasi 16 Juni"/>
      <sheetName val="Sheet1"/>
      <sheetName val="Realisasi 25 Juni"/>
      <sheetName val="Realisasi (2)"/>
      <sheetName val="Realisasi (3)"/>
      <sheetName val="aCEH"/>
      <sheetName val="KURVA S TV"/>
      <sheetName val="aCEH (2)"/>
      <sheetName val="Realisasi (4)"/>
      <sheetName val="Simulasi"/>
      <sheetName val="Realisasi anomali"/>
      <sheetName val="Realisasi_16_Juni"/>
      <sheetName val="Realisasi_25_Juni"/>
      <sheetName val="Realisasi_(2)"/>
      <sheetName val="Realisasi_(3)"/>
      <sheetName val="KURVA_S_TV"/>
      <sheetName val="aCEH_(2)"/>
      <sheetName val="Realisasi_(4)"/>
      <sheetName val="Realisasi_anomali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M46"/>
  <sheetViews>
    <sheetView showGridLines="0" tabSelected="1" topLeftCell="U31" zoomScale="70" zoomScaleNormal="70" workbookViewId="0">
      <selection activeCell="AH44" sqref="AH44"/>
    </sheetView>
  </sheetViews>
  <sheetFormatPr defaultRowHeight="15" x14ac:dyDescent="0.25"/>
  <cols>
    <col min="1" max="1" width="9.7109375" style="1" customWidth="1"/>
    <col min="2" max="3" width="6.28515625" style="1" customWidth="1"/>
    <col min="4" max="4" width="21.42578125" style="1" customWidth="1"/>
    <col min="5" max="5" width="42.85546875" style="1" customWidth="1"/>
    <col min="6" max="6" width="33" style="1" customWidth="1"/>
    <col min="7" max="7" width="5.85546875" style="1" bestFit="1" customWidth="1"/>
    <col min="8" max="8" width="13.42578125" style="1" bestFit="1" customWidth="1"/>
    <col min="9" max="9" width="19.140625" style="1" bestFit="1" customWidth="1"/>
    <col min="10" max="10" width="8.42578125" style="1" bestFit="1" customWidth="1"/>
    <col min="11" max="11" width="13.42578125" style="1" bestFit="1" customWidth="1"/>
    <col min="12" max="12" width="18.7109375" style="1" bestFit="1" customWidth="1"/>
    <col min="13" max="13" width="7.140625" style="26" customWidth="1"/>
    <col min="14" max="14" width="13.5703125" style="1" customWidth="1"/>
    <col min="15" max="15" width="19" style="27" customWidth="1"/>
    <col min="16" max="16" width="7.28515625" style="26" customWidth="1"/>
    <col min="17" max="17" width="13" style="1" customWidth="1"/>
    <col min="18" max="18" width="15.85546875" style="27" customWidth="1"/>
    <col min="19" max="19" width="8.5703125" style="26" customWidth="1"/>
    <col min="20" max="20" width="11.140625" style="1" customWidth="1"/>
    <col min="21" max="21" width="17.28515625" style="27" customWidth="1"/>
    <col min="22" max="22" width="8.28515625" style="1" customWidth="1"/>
    <col min="23" max="23" width="7.5703125" style="1" customWidth="1"/>
    <col min="24" max="24" width="15.28515625" style="1" customWidth="1"/>
    <col min="25" max="25" width="8.5703125" style="26" customWidth="1"/>
    <col min="26" max="26" width="14.42578125" style="1" customWidth="1"/>
    <col min="27" max="27" width="16" style="1" customWidth="1"/>
    <col min="28" max="28" width="8.5703125" style="1" customWidth="1"/>
    <col min="29" max="29" width="13.5703125" style="1" customWidth="1"/>
    <col min="30" max="30" width="19.28515625" style="27" customWidth="1"/>
    <col min="31" max="34" width="14.28515625" style="1" customWidth="1"/>
    <col min="35" max="35" width="20.28515625" style="1" customWidth="1"/>
    <col min="36" max="37" width="14.28515625" style="1" customWidth="1"/>
    <col min="38" max="38" width="21.7109375" style="1" customWidth="1"/>
    <col min="39" max="39" width="15" style="1" customWidth="1"/>
    <col min="40" max="16384" width="9.140625" style="1"/>
  </cols>
  <sheetData>
    <row r="1" spans="1:39" ht="44.25" customHeight="1" x14ac:dyDescent="0.25">
      <c r="A1" s="34" t="s">
        <v>0</v>
      </c>
      <c r="B1" s="34" t="s">
        <v>1</v>
      </c>
      <c r="C1" s="34" t="s">
        <v>2</v>
      </c>
      <c r="D1" s="34" t="s">
        <v>3</v>
      </c>
      <c r="E1" s="34" t="s">
        <v>4</v>
      </c>
      <c r="F1" s="34" t="s">
        <v>5</v>
      </c>
      <c r="G1" s="34" t="s">
        <v>6</v>
      </c>
      <c r="H1" s="34"/>
      <c r="I1" s="34"/>
      <c r="J1" s="34" t="s">
        <v>7</v>
      </c>
      <c r="K1" s="34"/>
      <c r="L1" s="34"/>
      <c r="M1" s="34" t="s">
        <v>8</v>
      </c>
      <c r="N1" s="34"/>
      <c r="O1" s="34"/>
      <c r="P1" s="34" t="s">
        <v>9</v>
      </c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 t="s">
        <v>10</v>
      </c>
      <c r="AC1" s="34"/>
      <c r="AD1" s="34"/>
      <c r="AE1" s="34" t="s">
        <v>11</v>
      </c>
      <c r="AF1" s="34"/>
      <c r="AG1" s="34" t="s">
        <v>12</v>
      </c>
      <c r="AH1" s="34"/>
      <c r="AI1" s="34"/>
      <c r="AJ1" s="34" t="s">
        <v>13</v>
      </c>
      <c r="AK1" s="34"/>
      <c r="AL1" s="34" t="s">
        <v>14</v>
      </c>
      <c r="AM1" s="34" t="s">
        <v>15</v>
      </c>
    </row>
    <row r="2" spans="1:39" x14ac:dyDescent="0.25">
      <c r="A2" s="34"/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 t="s">
        <v>16</v>
      </c>
      <c r="Q2" s="34"/>
      <c r="R2" s="34"/>
      <c r="S2" s="34" t="s">
        <v>17</v>
      </c>
      <c r="T2" s="34"/>
      <c r="U2" s="34"/>
      <c r="V2" s="34" t="s">
        <v>18</v>
      </c>
      <c r="W2" s="34"/>
      <c r="X2" s="34"/>
      <c r="Y2" s="34" t="s">
        <v>19</v>
      </c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</row>
    <row r="3" spans="1:39" x14ac:dyDescent="0.25">
      <c r="A3" s="34"/>
      <c r="B3" s="34">
        <v>0</v>
      </c>
      <c r="C3" s="34">
        <v>1</v>
      </c>
      <c r="D3" s="34">
        <v>2</v>
      </c>
      <c r="E3" s="34">
        <v>3</v>
      </c>
      <c r="F3" s="34">
        <v>4</v>
      </c>
      <c r="G3" s="34">
        <v>5</v>
      </c>
      <c r="H3" s="34"/>
      <c r="I3" s="34"/>
      <c r="J3" s="34">
        <v>6</v>
      </c>
      <c r="K3" s="34"/>
      <c r="L3" s="34"/>
      <c r="M3" s="34">
        <v>7</v>
      </c>
      <c r="N3" s="34"/>
      <c r="O3" s="34"/>
      <c r="P3" s="34">
        <v>8</v>
      </c>
      <c r="Q3" s="34"/>
      <c r="R3" s="34"/>
      <c r="S3" s="34">
        <v>9</v>
      </c>
      <c r="T3" s="34"/>
      <c r="U3" s="34"/>
      <c r="V3" s="34">
        <v>10</v>
      </c>
      <c r="W3" s="34"/>
      <c r="X3" s="34"/>
      <c r="Y3" s="34">
        <v>11</v>
      </c>
      <c r="Z3" s="34"/>
      <c r="AA3" s="34"/>
      <c r="AB3" s="34" t="s">
        <v>20</v>
      </c>
      <c r="AC3" s="34"/>
      <c r="AD3" s="34"/>
      <c r="AE3" s="34" t="s">
        <v>21</v>
      </c>
      <c r="AF3" s="34"/>
      <c r="AG3" s="34" t="s">
        <v>22</v>
      </c>
      <c r="AH3" s="34"/>
      <c r="AI3" s="34"/>
      <c r="AJ3" s="34" t="s">
        <v>23</v>
      </c>
      <c r="AK3" s="34"/>
      <c r="AL3" s="34">
        <v>16</v>
      </c>
      <c r="AM3" s="34">
        <v>17</v>
      </c>
    </row>
    <row r="4" spans="1:39" x14ac:dyDescent="0.25">
      <c r="A4" s="34"/>
      <c r="B4" s="34"/>
      <c r="C4" s="34"/>
      <c r="D4" s="34"/>
      <c r="E4" s="34"/>
      <c r="F4" s="34"/>
      <c r="G4" s="34" t="s">
        <v>24</v>
      </c>
      <c r="H4" s="34"/>
      <c r="I4" s="34" t="s">
        <v>25</v>
      </c>
      <c r="J4" s="34" t="s">
        <v>24</v>
      </c>
      <c r="K4" s="34"/>
      <c r="L4" s="34" t="s">
        <v>25</v>
      </c>
      <c r="M4" s="34" t="s">
        <v>24</v>
      </c>
      <c r="N4" s="34"/>
      <c r="O4" s="35" t="s">
        <v>25</v>
      </c>
      <c r="P4" s="34" t="s">
        <v>24</v>
      </c>
      <c r="Q4" s="34"/>
      <c r="R4" s="35" t="s">
        <v>25</v>
      </c>
      <c r="S4" s="34" t="s">
        <v>24</v>
      </c>
      <c r="T4" s="34"/>
      <c r="U4" s="35" t="s">
        <v>25</v>
      </c>
      <c r="V4" s="34" t="s">
        <v>24</v>
      </c>
      <c r="W4" s="34"/>
      <c r="X4" s="34" t="s">
        <v>25</v>
      </c>
      <c r="Y4" s="34" t="s">
        <v>24</v>
      </c>
      <c r="Z4" s="34"/>
      <c r="AA4" s="34" t="s">
        <v>25</v>
      </c>
      <c r="AB4" s="34" t="s">
        <v>24</v>
      </c>
      <c r="AC4" s="34"/>
      <c r="AD4" s="35" t="s">
        <v>25</v>
      </c>
      <c r="AE4" s="34" t="s">
        <v>24</v>
      </c>
      <c r="AF4" s="34" t="s">
        <v>25</v>
      </c>
      <c r="AG4" s="34" t="s">
        <v>24</v>
      </c>
      <c r="AH4" s="34"/>
      <c r="AI4" s="34" t="s">
        <v>25</v>
      </c>
      <c r="AJ4" s="34" t="s">
        <v>24</v>
      </c>
      <c r="AK4" s="34" t="s">
        <v>25</v>
      </c>
      <c r="AL4" s="34"/>
      <c r="AM4" s="34"/>
    </row>
    <row r="5" spans="1:39" ht="30" x14ac:dyDescent="0.25">
      <c r="A5" s="34"/>
      <c r="B5" s="34"/>
      <c r="C5" s="34"/>
      <c r="D5" s="34"/>
      <c r="E5" s="34"/>
      <c r="F5" s="34"/>
      <c r="G5" s="2" t="s">
        <v>26</v>
      </c>
      <c r="H5" s="2" t="s">
        <v>27</v>
      </c>
      <c r="I5" s="34"/>
      <c r="J5" s="2" t="s">
        <v>26</v>
      </c>
      <c r="K5" s="2" t="s">
        <v>27</v>
      </c>
      <c r="L5" s="34"/>
      <c r="M5" s="2" t="s">
        <v>26</v>
      </c>
      <c r="N5" s="2" t="s">
        <v>27</v>
      </c>
      <c r="O5" s="35"/>
      <c r="P5" s="2" t="s">
        <v>26</v>
      </c>
      <c r="Q5" s="2" t="s">
        <v>27</v>
      </c>
      <c r="R5" s="35"/>
      <c r="S5" s="2" t="s">
        <v>26</v>
      </c>
      <c r="T5" s="2" t="s">
        <v>27</v>
      </c>
      <c r="U5" s="35"/>
      <c r="V5" s="2" t="s">
        <v>26</v>
      </c>
      <c r="W5" s="2" t="s">
        <v>27</v>
      </c>
      <c r="X5" s="34"/>
      <c r="Y5" s="2" t="s">
        <v>26</v>
      </c>
      <c r="Z5" s="2" t="s">
        <v>27</v>
      </c>
      <c r="AA5" s="34"/>
      <c r="AB5" s="2" t="s">
        <v>26</v>
      </c>
      <c r="AC5" s="2" t="s">
        <v>27</v>
      </c>
      <c r="AD5" s="35"/>
      <c r="AE5" s="34"/>
      <c r="AF5" s="34"/>
      <c r="AG5" s="2" t="s">
        <v>26</v>
      </c>
      <c r="AH5" s="2" t="s">
        <v>27</v>
      </c>
      <c r="AI5" s="34"/>
      <c r="AJ5" s="34"/>
      <c r="AK5" s="34"/>
      <c r="AL5" s="34"/>
      <c r="AM5" s="34"/>
    </row>
    <row r="6" spans="1:39" s="12" customFormat="1" ht="44.25" customHeight="1" x14ac:dyDescent="0.25">
      <c r="A6" s="3" t="s">
        <v>28</v>
      </c>
      <c r="B6" s="3"/>
      <c r="C6" s="3"/>
      <c r="D6" s="3" t="s">
        <v>29</v>
      </c>
      <c r="E6" s="3" t="s">
        <v>30</v>
      </c>
      <c r="F6" s="3" t="s">
        <v>31</v>
      </c>
      <c r="G6" s="4">
        <v>82</v>
      </c>
      <c r="H6" s="3" t="s">
        <v>32</v>
      </c>
      <c r="I6" s="5">
        <v>11215006426</v>
      </c>
      <c r="J6" s="3">
        <v>92.26</v>
      </c>
      <c r="K6" s="3" t="s">
        <v>32</v>
      </c>
      <c r="L6" s="5">
        <v>4060064606</v>
      </c>
      <c r="M6" s="4" t="s">
        <v>197</v>
      </c>
      <c r="N6" s="3" t="s">
        <v>32</v>
      </c>
      <c r="O6" s="6">
        <f>O7+O10+O13+O21+O25</f>
        <v>4123216384</v>
      </c>
      <c r="P6" s="4" t="s">
        <v>33</v>
      </c>
      <c r="Q6" s="3" t="s">
        <v>32</v>
      </c>
      <c r="R6" s="6">
        <f>R7+R10+R13+R21+R25</f>
        <v>935299191</v>
      </c>
      <c r="S6" s="4" t="s">
        <v>33</v>
      </c>
      <c r="T6" s="3" t="s">
        <v>32</v>
      </c>
      <c r="U6" s="6">
        <f>U7+U10+U13+U21+U25</f>
        <v>1119208615</v>
      </c>
      <c r="V6" s="7">
        <v>0</v>
      </c>
      <c r="W6" s="3" t="s">
        <v>32</v>
      </c>
      <c r="X6" s="6">
        <f>X7+X10+X13+X21+X25</f>
        <v>823974028</v>
      </c>
      <c r="Y6" s="10">
        <v>92.72</v>
      </c>
      <c r="Z6" s="3" t="s">
        <v>32</v>
      </c>
      <c r="AA6" s="6">
        <f>AA7+AA10+AA13+AA21+AA25</f>
        <v>885566973</v>
      </c>
      <c r="AB6" s="9">
        <f>Y6</f>
        <v>92.72</v>
      </c>
      <c r="AC6" s="3" t="s">
        <v>32</v>
      </c>
      <c r="AD6" s="5">
        <f>R6+U6+X6+AA6</f>
        <v>3764048807</v>
      </c>
      <c r="AE6" s="8">
        <f t="shared" ref="AE6:AE28" si="0">AB6/M6%</f>
        <v>100.23783783783783</v>
      </c>
      <c r="AF6" s="7">
        <f>AD6/O6%</f>
        <v>91.289140720488547</v>
      </c>
      <c r="AG6" s="10">
        <f t="shared" ref="AG6:AI20" si="1">J6+AB6</f>
        <v>184.98000000000002</v>
      </c>
      <c r="AH6" s="3" t="s">
        <v>32</v>
      </c>
      <c r="AI6" s="11">
        <f t="shared" ref="AI6:AI15" si="2">L6+AD6</f>
        <v>7824113413</v>
      </c>
      <c r="AJ6" s="10">
        <f>AG6/G6%</f>
        <v>225.58536585365857</v>
      </c>
      <c r="AK6" s="10">
        <f>AI6/I6%</f>
        <v>69.764680605631952</v>
      </c>
      <c r="AL6" s="3" t="s">
        <v>35</v>
      </c>
      <c r="AM6" s="3"/>
    </row>
    <row r="7" spans="1:39" s="12" customFormat="1" ht="44.25" customHeight="1" x14ac:dyDescent="0.25">
      <c r="A7" s="3" t="s">
        <v>36</v>
      </c>
      <c r="B7" s="3"/>
      <c r="C7" s="3"/>
      <c r="D7" s="3" t="s">
        <v>37</v>
      </c>
      <c r="E7" s="3" t="s">
        <v>38</v>
      </c>
      <c r="F7" s="3" t="s">
        <v>39</v>
      </c>
      <c r="G7" s="4">
        <v>54</v>
      </c>
      <c r="H7" s="3" t="s">
        <v>40</v>
      </c>
      <c r="I7" s="5">
        <v>10368000</v>
      </c>
      <c r="J7" s="3">
        <v>18</v>
      </c>
      <c r="K7" s="3" t="s">
        <v>40</v>
      </c>
      <c r="L7" s="5">
        <v>3376000</v>
      </c>
      <c r="M7" s="4" t="s">
        <v>41</v>
      </c>
      <c r="N7" s="3" t="s">
        <v>40</v>
      </c>
      <c r="O7" s="13">
        <f>SUM(O8:O9)</f>
        <v>1680000</v>
      </c>
      <c r="P7" s="14" t="s">
        <v>42</v>
      </c>
      <c r="Q7" s="3" t="s">
        <v>40</v>
      </c>
      <c r="R7" s="13">
        <f>SUM(R8:R9)</f>
        <v>0</v>
      </c>
      <c r="S7" s="14" t="s">
        <v>42</v>
      </c>
      <c r="T7" s="3" t="s">
        <v>40</v>
      </c>
      <c r="U7" s="13">
        <f>SUM(U8:U9)</f>
        <v>1380000</v>
      </c>
      <c r="V7" s="14">
        <v>6</v>
      </c>
      <c r="W7" s="3" t="s">
        <v>40</v>
      </c>
      <c r="X7" s="13">
        <f>SUM(X8:X9)</f>
        <v>0</v>
      </c>
      <c r="Y7" s="15">
        <v>4</v>
      </c>
      <c r="Z7" s="3" t="s">
        <v>40</v>
      </c>
      <c r="AA7" s="13">
        <f>SUM(AA8:AA9)</f>
        <v>300000</v>
      </c>
      <c r="AB7" s="15">
        <f t="shared" ref="AB7:AB20" si="3">P7+S7+V7+Y7</f>
        <v>18</v>
      </c>
      <c r="AC7" s="3" t="s">
        <v>40</v>
      </c>
      <c r="AD7" s="5">
        <f>R7+U7+X7+AA7</f>
        <v>1680000</v>
      </c>
      <c r="AE7" s="8">
        <f t="shared" si="0"/>
        <v>100</v>
      </c>
      <c r="AF7" s="7">
        <f>AD7/O7%</f>
        <v>100</v>
      </c>
      <c r="AG7" s="10">
        <f t="shared" si="1"/>
        <v>36</v>
      </c>
      <c r="AH7" s="3" t="s">
        <v>40</v>
      </c>
      <c r="AI7" s="11">
        <f t="shared" si="2"/>
        <v>5056000</v>
      </c>
      <c r="AJ7" s="10">
        <f t="shared" ref="AJ7:AJ40" si="4">AG7/G7%</f>
        <v>66.666666666666657</v>
      </c>
      <c r="AK7" s="10">
        <f t="shared" ref="AK7:AK40" si="5">AI7/I7%</f>
        <v>48.76543209876543</v>
      </c>
      <c r="AL7" s="3" t="s">
        <v>35</v>
      </c>
      <c r="AM7" s="3"/>
    </row>
    <row r="8" spans="1:39" ht="15" customHeight="1" x14ac:dyDescent="0.25">
      <c r="A8" s="16" t="s">
        <v>43</v>
      </c>
      <c r="B8" s="16"/>
      <c r="C8" s="16"/>
      <c r="D8" s="16" t="s">
        <v>44</v>
      </c>
      <c r="E8" s="16" t="s">
        <v>45</v>
      </c>
      <c r="F8" s="16" t="s">
        <v>46</v>
      </c>
      <c r="G8" s="17">
        <v>18</v>
      </c>
      <c r="H8" s="16" t="s">
        <v>40</v>
      </c>
      <c r="I8" s="18">
        <v>3456000</v>
      </c>
      <c r="J8" s="16">
        <v>6</v>
      </c>
      <c r="K8" s="16" t="s">
        <v>40</v>
      </c>
      <c r="L8" s="18">
        <v>1112000</v>
      </c>
      <c r="M8" s="31" t="s">
        <v>47</v>
      </c>
      <c r="N8" s="28" t="s">
        <v>40</v>
      </c>
      <c r="O8" s="32">
        <v>570000</v>
      </c>
      <c r="P8" s="17" t="s">
        <v>28</v>
      </c>
      <c r="Q8" s="16" t="s">
        <v>40</v>
      </c>
      <c r="R8" s="19" t="s">
        <v>34</v>
      </c>
      <c r="S8" s="17" t="s">
        <v>48</v>
      </c>
      <c r="T8" s="16" t="s">
        <v>40</v>
      </c>
      <c r="U8" s="19">
        <v>570000</v>
      </c>
      <c r="V8" s="20">
        <v>1</v>
      </c>
      <c r="W8" s="16" t="s">
        <v>40</v>
      </c>
      <c r="X8" s="21">
        <v>0</v>
      </c>
      <c r="Y8" s="20">
        <v>1</v>
      </c>
      <c r="Z8" s="28" t="s">
        <v>40</v>
      </c>
      <c r="AA8" s="30">
        <v>0</v>
      </c>
      <c r="AB8" s="23">
        <f t="shared" si="3"/>
        <v>6</v>
      </c>
      <c r="AC8" s="16" t="s">
        <v>40</v>
      </c>
      <c r="AD8" s="18">
        <f t="shared" ref="AD8:AD28" si="6">R8+U8+X8+AA8</f>
        <v>570000</v>
      </c>
      <c r="AE8" s="22">
        <f t="shared" si="0"/>
        <v>100</v>
      </c>
      <c r="AF8" s="24">
        <f t="shared" ref="AF8:AF40" si="7">AD8/O8%</f>
        <v>100</v>
      </c>
      <c r="AG8" s="25">
        <f t="shared" si="1"/>
        <v>12</v>
      </c>
      <c r="AH8" s="16" t="s">
        <v>40</v>
      </c>
      <c r="AI8" s="19">
        <f t="shared" si="2"/>
        <v>1682000</v>
      </c>
      <c r="AJ8" s="25">
        <f t="shared" si="4"/>
        <v>66.666666666666671</v>
      </c>
      <c r="AK8" s="25">
        <f t="shared" si="5"/>
        <v>48.668981481481481</v>
      </c>
      <c r="AL8" s="16" t="s">
        <v>35</v>
      </c>
      <c r="AM8" s="16"/>
    </row>
    <row r="9" spans="1:39" ht="15" customHeight="1" x14ac:dyDescent="0.25">
      <c r="A9" s="16" t="s">
        <v>49</v>
      </c>
      <c r="B9" s="16"/>
      <c r="C9" s="16"/>
      <c r="D9" s="16" t="s">
        <v>50</v>
      </c>
      <c r="E9" s="16" t="s">
        <v>51</v>
      </c>
      <c r="F9" s="16" t="s">
        <v>52</v>
      </c>
      <c r="G9" s="17">
        <v>36</v>
      </c>
      <c r="H9" s="16" t="s">
        <v>53</v>
      </c>
      <c r="I9" s="18">
        <v>6912000</v>
      </c>
      <c r="J9" s="16">
        <v>12</v>
      </c>
      <c r="K9" s="16" t="s">
        <v>53</v>
      </c>
      <c r="L9" s="18">
        <v>2264000</v>
      </c>
      <c r="M9" s="31" t="s">
        <v>54</v>
      </c>
      <c r="N9" s="28" t="s">
        <v>53</v>
      </c>
      <c r="O9" s="32">
        <v>1110000</v>
      </c>
      <c r="P9" s="17" t="s">
        <v>48</v>
      </c>
      <c r="Q9" s="16" t="s">
        <v>53</v>
      </c>
      <c r="R9" s="19" t="s">
        <v>34</v>
      </c>
      <c r="S9" s="17" t="s">
        <v>48</v>
      </c>
      <c r="T9" s="16" t="s">
        <v>53</v>
      </c>
      <c r="U9" s="19">
        <v>810000</v>
      </c>
      <c r="V9" s="20">
        <v>3</v>
      </c>
      <c r="W9" s="16" t="s">
        <v>53</v>
      </c>
      <c r="X9" s="21">
        <v>0</v>
      </c>
      <c r="Y9" s="20">
        <v>3</v>
      </c>
      <c r="Z9" s="28" t="s">
        <v>53</v>
      </c>
      <c r="AA9" s="30">
        <v>300000</v>
      </c>
      <c r="AB9" s="23">
        <f t="shared" si="3"/>
        <v>12</v>
      </c>
      <c r="AC9" s="16" t="s">
        <v>53</v>
      </c>
      <c r="AD9" s="18">
        <f t="shared" si="6"/>
        <v>1110000</v>
      </c>
      <c r="AE9" s="22">
        <f t="shared" si="0"/>
        <v>100</v>
      </c>
      <c r="AF9" s="24">
        <f t="shared" si="7"/>
        <v>100</v>
      </c>
      <c r="AG9" s="25">
        <f t="shared" si="1"/>
        <v>24</v>
      </c>
      <c r="AH9" s="16" t="s">
        <v>53</v>
      </c>
      <c r="AI9" s="19">
        <f t="shared" si="2"/>
        <v>3374000</v>
      </c>
      <c r="AJ9" s="25">
        <f t="shared" si="4"/>
        <v>66.666666666666671</v>
      </c>
      <c r="AK9" s="25">
        <f t="shared" si="5"/>
        <v>48.813657407407405</v>
      </c>
      <c r="AL9" s="16" t="s">
        <v>35</v>
      </c>
      <c r="AM9" s="16"/>
    </row>
    <row r="10" spans="1:39" s="12" customFormat="1" ht="29.25" customHeight="1" x14ac:dyDescent="0.25">
      <c r="A10" s="3" t="s">
        <v>55</v>
      </c>
      <c r="B10" s="3"/>
      <c r="C10" s="3"/>
      <c r="D10" s="3" t="s">
        <v>56</v>
      </c>
      <c r="E10" s="3" t="s">
        <v>57</v>
      </c>
      <c r="F10" s="3" t="s">
        <v>58</v>
      </c>
      <c r="G10" s="4">
        <v>132</v>
      </c>
      <c r="H10" s="3" t="s">
        <v>40</v>
      </c>
      <c r="I10" s="5">
        <v>10282970671</v>
      </c>
      <c r="J10" s="3">
        <v>44</v>
      </c>
      <c r="K10" s="3" t="s">
        <v>40</v>
      </c>
      <c r="L10" s="5">
        <v>3764371490</v>
      </c>
      <c r="M10" s="4" t="s">
        <v>59</v>
      </c>
      <c r="N10" s="3" t="s">
        <v>40</v>
      </c>
      <c r="O10" s="13">
        <f>SUM(O11:O12)</f>
        <v>3822358797</v>
      </c>
      <c r="P10" s="14" t="s">
        <v>54</v>
      </c>
      <c r="Q10" s="3" t="s">
        <v>40</v>
      </c>
      <c r="R10" s="13">
        <f>SUM(R11:R12)</f>
        <v>908072503</v>
      </c>
      <c r="S10" s="14" t="s">
        <v>54</v>
      </c>
      <c r="T10" s="3" t="s">
        <v>40</v>
      </c>
      <c r="U10" s="13">
        <f>SUM(U11:U12)</f>
        <v>1034082763</v>
      </c>
      <c r="V10" s="14">
        <v>10</v>
      </c>
      <c r="W10" s="3" t="s">
        <v>40</v>
      </c>
      <c r="X10" s="13">
        <f>SUM(X11:X12)</f>
        <v>734151027</v>
      </c>
      <c r="Y10" s="15">
        <v>10</v>
      </c>
      <c r="Z10" s="3" t="s">
        <v>40</v>
      </c>
      <c r="AA10" s="13">
        <f>SUM(AA11:AA12)</f>
        <v>808492883</v>
      </c>
      <c r="AB10" s="15">
        <f t="shared" si="3"/>
        <v>44</v>
      </c>
      <c r="AC10" s="3" t="s">
        <v>40</v>
      </c>
      <c r="AD10" s="5">
        <f>R10+U10+X10+AA10</f>
        <v>3484799176</v>
      </c>
      <c r="AE10" s="8">
        <f t="shared" si="0"/>
        <v>100</v>
      </c>
      <c r="AF10" s="7">
        <f t="shared" si="7"/>
        <v>91.168813841732089</v>
      </c>
      <c r="AG10" s="10">
        <f t="shared" si="1"/>
        <v>88</v>
      </c>
      <c r="AH10" s="3" t="s">
        <v>40</v>
      </c>
      <c r="AI10" s="11">
        <f t="shared" si="2"/>
        <v>7249170666</v>
      </c>
      <c r="AJ10" s="10">
        <f t="shared" si="4"/>
        <v>66.666666666666657</v>
      </c>
      <c r="AK10" s="10">
        <f t="shared" si="5"/>
        <v>70.49685249462091</v>
      </c>
      <c r="AL10" s="3" t="s">
        <v>35</v>
      </c>
      <c r="AM10" s="3"/>
    </row>
    <row r="11" spans="1:39" ht="15" customHeight="1" x14ac:dyDescent="0.25">
      <c r="A11" s="16" t="s">
        <v>60</v>
      </c>
      <c r="B11" s="16"/>
      <c r="C11" s="16"/>
      <c r="D11" s="16" t="s">
        <v>61</v>
      </c>
      <c r="E11" s="16" t="s">
        <v>62</v>
      </c>
      <c r="F11" s="16" t="s">
        <v>63</v>
      </c>
      <c r="G11" s="17">
        <v>1302</v>
      </c>
      <c r="H11" s="16" t="s">
        <v>64</v>
      </c>
      <c r="I11" s="18">
        <v>10280666671</v>
      </c>
      <c r="J11" s="16">
        <v>434</v>
      </c>
      <c r="K11" s="16" t="s">
        <v>64</v>
      </c>
      <c r="L11" s="18">
        <v>3763643490</v>
      </c>
      <c r="M11" s="31" t="s">
        <v>65</v>
      </c>
      <c r="N11" s="28" t="s">
        <v>64</v>
      </c>
      <c r="O11" s="32">
        <v>3821908797</v>
      </c>
      <c r="P11" s="17" t="s">
        <v>66</v>
      </c>
      <c r="Q11" s="16" t="s">
        <v>64</v>
      </c>
      <c r="R11" s="19">
        <v>908072503</v>
      </c>
      <c r="S11" s="17" t="s">
        <v>66</v>
      </c>
      <c r="T11" s="16" t="s">
        <v>64</v>
      </c>
      <c r="U11" s="19">
        <v>1033782763</v>
      </c>
      <c r="V11" s="17" t="s">
        <v>67</v>
      </c>
      <c r="W11" s="16" t="s">
        <v>64</v>
      </c>
      <c r="X11" s="21">
        <v>734151027</v>
      </c>
      <c r="Y11" s="29" t="s">
        <v>67</v>
      </c>
      <c r="Z11" s="28" t="s">
        <v>64</v>
      </c>
      <c r="AA11" s="30">
        <v>808342883</v>
      </c>
      <c r="AB11" s="23">
        <f t="shared" si="3"/>
        <v>434</v>
      </c>
      <c r="AC11" s="16" t="s">
        <v>64</v>
      </c>
      <c r="AD11" s="18">
        <f t="shared" si="6"/>
        <v>3484349176</v>
      </c>
      <c r="AE11" s="22">
        <f t="shared" si="0"/>
        <v>100</v>
      </c>
      <c r="AF11" s="24">
        <f t="shared" si="7"/>
        <v>91.167774038329568</v>
      </c>
      <c r="AG11" s="25">
        <f t="shared" si="1"/>
        <v>868</v>
      </c>
      <c r="AH11" s="16" t="s">
        <v>64</v>
      </c>
      <c r="AI11" s="19">
        <f t="shared" si="2"/>
        <v>7247992666</v>
      </c>
      <c r="AJ11" s="25">
        <f t="shared" si="4"/>
        <v>66.666666666666671</v>
      </c>
      <c r="AK11" s="25">
        <f t="shared" si="5"/>
        <v>70.501193141932575</v>
      </c>
      <c r="AL11" s="16" t="s">
        <v>35</v>
      </c>
      <c r="AM11" s="16"/>
    </row>
    <row r="12" spans="1:39" ht="89.25" customHeight="1" x14ac:dyDescent="0.25">
      <c r="A12" s="16" t="s">
        <v>68</v>
      </c>
      <c r="B12" s="16"/>
      <c r="C12" s="16"/>
      <c r="D12" s="16" t="s">
        <v>69</v>
      </c>
      <c r="E12" s="16" t="s">
        <v>70</v>
      </c>
      <c r="F12" s="16" t="s">
        <v>71</v>
      </c>
      <c r="G12" s="17">
        <v>6</v>
      </c>
      <c r="H12" s="16" t="s">
        <v>53</v>
      </c>
      <c r="I12" s="18">
        <v>2304000</v>
      </c>
      <c r="J12" s="16">
        <v>4</v>
      </c>
      <c r="K12" s="16" t="s">
        <v>53</v>
      </c>
      <c r="L12" s="18">
        <v>728000</v>
      </c>
      <c r="M12" s="31" t="s">
        <v>54</v>
      </c>
      <c r="N12" s="28" t="s">
        <v>53</v>
      </c>
      <c r="O12" s="32">
        <v>450000</v>
      </c>
      <c r="P12" s="17" t="s">
        <v>48</v>
      </c>
      <c r="Q12" s="16" t="s">
        <v>53</v>
      </c>
      <c r="R12" s="19" t="s">
        <v>34</v>
      </c>
      <c r="S12" s="17" t="s">
        <v>48</v>
      </c>
      <c r="T12" s="16" t="s">
        <v>53</v>
      </c>
      <c r="U12" s="19">
        <v>300000</v>
      </c>
      <c r="V12" s="20">
        <v>3</v>
      </c>
      <c r="W12" s="16" t="s">
        <v>53</v>
      </c>
      <c r="X12" s="21">
        <v>0</v>
      </c>
      <c r="Y12" s="20">
        <v>3</v>
      </c>
      <c r="Z12" s="28" t="s">
        <v>53</v>
      </c>
      <c r="AA12" s="30">
        <v>150000</v>
      </c>
      <c r="AB12" s="23">
        <f t="shared" si="3"/>
        <v>12</v>
      </c>
      <c r="AC12" s="16" t="s">
        <v>53</v>
      </c>
      <c r="AD12" s="18">
        <f t="shared" si="6"/>
        <v>450000</v>
      </c>
      <c r="AE12" s="22">
        <f t="shared" si="0"/>
        <v>100</v>
      </c>
      <c r="AF12" s="24">
        <f t="shared" si="7"/>
        <v>100</v>
      </c>
      <c r="AG12" s="25">
        <f t="shared" si="1"/>
        <v>16</v>
      </c>
      <c r="AH12" s="16" t="s">
        <v>53</v>
      </c>
      <c r="AI12" s="19">
        <f t="shared" si="2"/>
        <v>1178000</v>
      </c>
      <c r="AJ12" s="25">
        <f t="shared" si="4"/>
        <v>266.66666666666669</v>
      </c>
      <c r="AK12" s="25">
        <f t="shared" si="5"/>
        <v>51.128472222222221</v>
      </c>
      <c r="AL12" s="16" t="s">
        <v>35</v>
      </c>
      <c r="AM12" s="16"/>
    </row>
    <row r="13" spans="1:39" s="12" customFormat="1" ht="29.25" customHeight="1" x14ac:dyDescent="0.25">
      <c r="A13" s="3" t="s">
        <v>72</v>
      </c>
      <c r="B13" s="3"/>
      <c r="C13" s="3"/>
      <c r="D13" s="3" t="s">
        <v>73</v>
      </c>
      <c r="E13" s="3" t="s">
        <v>74</v>
      </c>
      <c r="F13" s="3" t="s">
        <v>75</v>
      </c>
      <c r="G13" s="4">
        <v>36</v>
      </c>
      <c r="H13" s="3" t="s">
        <v>76</v>
      </c>
      <c r="I13" s="5">
        <v>557818955</v>
      </c>
      <c r="J13" s="3">
        <v>12</v>
      </c>
      <c r="K13" s="3" t="s">
        <v>76</v>
      </c>
      <c r="L13" s="5">
        <v>179785300</v>
      </c>
      <c r="M13" s="4" t="s">
        <v>54</v>
      </c>
      <c r="N13" s="3" t="s">
        <v>76</v>
      </c>
      <c r="O13" s="13">
        <f>SUM(O14:O20)</f>
        <v>126479025</v>
      </c>
      <c r="P13" s="14" t="s">
        <v>48</v>
      </c>
      <c r="Q13" s="3" t="s">
        <v>76</v>
      </c>
      <c r="R13" s="13">
        <f>SUM(R14:R20)</f>
        <v>6553200</v>
      </c>
      <c r="S13" s="14">
        <v>3</v>
      </c>
      <c r="T13" s="3" t="s">
        <v>76</v>
      </c>
      <c r="U13" s="11">
        <v>52112164</v>
      </c>
      <c r="V13" s="14">
        <v>3</v>
      </c>
      <c r="W13" s="3" t="s">
        <v>76</v>
      </c>
      <c r="X13" s="13">
        <f>SUM(X14:X20)</f>
        <v>37889425</v>
      </c>
      <c r="Y13" s="14">
        <v>3</v>
      </c>
      <c r="Z13" s="3" t="s">
        <v>76</v>
      </c>
      <c r="AA13" s="13">
        <f>SUM(AA14:AA20)</f>
        <v>24167800</v>
      </c>
      <c r="AB13" s="15">
        <f t="shared" si="3"/>
        <v>12</v>
      </c>
      <c r="AC13" s="3" t="s">
        <v>76</v>
      </c>
      <c r="AD13" s="5">
        <f>R13+U13+X13+AA13</f>
        <v>120722589</v>
      </c>
      <c r="AE13" s="8">
        <f t="shared" si="0"/>
        <v>100</v>
      </c>
      <c r="AF13" s="7">
        <f t="shared" si="7"/>
        <v>95.4487030557043</v>
      </c>
      <c r="AG13" s="10">
        <f t="shared" si="1"/>
        <v>24</v>
      </c>
      <c r="AH13" s="3" t="s">
        <v>76</v>
      </c>
      <c r="AI13" s="11">
        <f t="shared" si="2"/>
        <v>300507889</v>
      </c>
      <c r="AJ13" s="10">
        <f t="shared" si="4"/>
        <v>66.666666666666671</v>
      </c>
      <c r="AK13" s="10">
        <f t="shared" si="5"/>
        <v>53.871939328415259</v>
      </c>
      <c r="AL13" s="3" t="s">
        <v>35</v>
      </c>
      <c r="AM13" s="3"/>
    </row>
    <row r="14" spans="1:39" ht="44.25" customHeight="1" x14ac:dyDescent="0.25">
      <c r="A14" s="16" t="s">
        <v>77</v>
      </c>
      <c r="B14" s="16"/>
      <c r="C14" s="16"/>
      <c r="D14" s="16" t="s">
        <v>78</v>
      </c>
      <c r="E14" s="16" t="s">
        <v>79</v>
      </c>
      <c r="F14" s="16" t="s">
        <v>80</v>
      </c>
      <c r="G14" s="17">
        <v>36</v>
      </c>
      <c r="H14" s="16" t="s">
        <v>81</v>
      </c>
      <c r="I14" s="18">
        <v>53404286</v>
      </c>
      <c r="J14" s="16">
        <v>7</v>
      </c>
      <c r="K14" s="16" t="s">
        <v>81</v>
      </c>
      <c r="L14" s="18">
        <v>13272000</v>
      </c>
      <c r="M14" s="31" t="s">
        <v>47</v>
      </c>
      <c r="N14" s="28" t="s">
        <v>81</v>
      </c>
      <c r="O14" s="32">
        <v>6223850</v>
      </c>
      <c r="P14" s="17" t="s">
        <v>48</v>
      </c>
      <c r="Q14" s="16" t="s">
        <v>81</v>
      </c>
      <c r="R14" s="19">
        <v>422000</v>
      </c>
      <c r="S14" s="17" t="s">
        <v>28</v>
      </c>
      <c r="T14" s="16" t="s">
        <v>81</v>
      </c>
      <c r="U14" s="19">
        <v>285000</v>
      </c>
      <c r="V14" s="20">
        <v>1</v>
      </c>
      <c r="W14" s="16" t="s">
        <v>81</v>
      </c>
      <c r="X14" s="21">
        <v>4886500</v>
      </c>
      <c r="Y14" s="20">
        <v>1</v>
      </c>
      <c r="Z14" s="28" t="s">
        <v>81</v>
      </c>
      <c r="AA14" s="30">
        <v>0</v>
      </c>
      <c r="AB14" s="23">
        <f t="shared" si="3"/>
        <v>6</v>
      </c>
      <c r="AC14" s="16" t="s">
        <v>81</v>
      </c>
      <c r="AD14" s="18">
        <f t="shared" si="6"/>
        <v>5593500</v>
      </c>
      <c r="AE14" s="22">
        <f t="shared" si="0"/>
        <v>100</v>
      </c>
      <c r="AF14" s="24">
        <f t="shared" si="7"/>
        <v>89.872024550720212</v>
      </c>
      <c r="AG14" s="25">
        <f t="shared" si="1"/>
        <v>13</v>
      </c>
      <c r="AH14" s="16" t="s">
        <v>81</v>
      </c>
      <c r="AI14" s="19">
        <f t="shared" si="2"/>
        <v>18865500</v>
      </c>
      <c r="AJ14" s="25">
        <f t="shared" si="4"/>
        <v>36.111111111111114</v>
      </c>
      <c r="AK14" s="25">
        <f t="shared" si="5"/>
        <v>35.32581635863459</v>
      </c>
      <c r="AL14" s="16" t="s">
        <v>35</v>
      </c>
      <c r="AM14" s="16"/>
    </row>
    <row r="15" spans="1:39" ht="29.25" customHeight="1" x14ac:dyDescent="0.25">
      <c r="A15" s="16" t="s">
        <v>82</v>
      </c>
      <c r="B15" s="16"/>
      <c r="C15" s="16"/>
      <c r="D15" s="16" t="s">
        <v>83</v>
      </c>
      <c r="E15" s="16" t="s">
        <v>84</v>
      </c>
      <c r="F15" s="16" t="s">
        <v>85</v>
      </c>
      <c r="G15" s="17">
        <v>36</v>
      </c>
      <c r="H15" s="16" t="s">
        <v>81</v>
      </c>
      <c r="I15" s="18">
        <v>137718000</v>
      </c>
      <c r="J15" s="16">
        <v>12</v>
      </c>
      <c r="K15" s="16" t="s">
        <v>81</v>
      </c>
      <c r="L15" s="18">
        <v>80814750</v>
      </c>
      <c r="M15" s="31" t="s">
        <v>54</v>
      </c>
      <c r="N15" s="28" t="s">
        <v>81</v>
      </c>
      <c r="O15" s="32">
        <v>66023350</v>
      </c>
      <c r="P15" s="17" t="s">
        <v>48</v>
      </c>
      <c r="Q15" s="16" t="s">
        <v>81</v>
      </c>
      <c r="R15" s="19">
        <v>278000</v>
      </c>
      <c r="S15" s="17" t="s">
        <v>48</v>
      </c>
      <c r="T15" s="16" t="s">
        <v>81</v>
      </c>
      <c r="U15" s="19">
        <v>35539514</v>
      </c>
      <c r="V15" s="17" t="s">
        <v>48</v>
      </c>
      <c r="W15" s="16" t="s">
        <v>81</v>
      </c>
      <c r="X15" s="21">
        <v>25767525</v>
      </c>
      <c r="Y15" s="29" t="s">
        <v>48</v>
      </c>
      <c r="Z15" s="28" t="s">
        <v>81</v>
      </c>
      <c r="AA15" s="30">
        <v>2600000</v>
      </c>
      <c r="AB15" s="23">
        <f t="shared" si="3"/>
        <v>12</v>
      </c>
      <c r="AC15" s="16" t="s">
        <v>81</v>
      </c>
      <c r="AD15" s="18">
        <f t="shared" si="6"/>
        <v>64185039</v>
      </c>
      <c r="AE15" s="22">
        <f t="shared" si="0"/>
        <v>100</v>
      </c>
      <c r="AF15" s="24">
        <f t="shared" si="7"/>
        <v>97.215665366873992</v>
      </c>
      <c r="AG15" s="25">
        <f t="shared" si="1"/>
        <v>24</v>
      </c>
      <c r="AH15" s="16" t="s">
        <v>81</v>
      </c>
      <c r="AI15" s="19">
        <f t="shared" si="2"/>
        <v>144999789</v>
      </c>
      <c r="AJ15" s="25">
        <f t="shared" si="4"/>
        <v>66.666666666666671</v>
      </c>
      <c r="AK15" s="25">
        <f t="shared" si="5"/>
        <v>105.28746351239489</v>
      </c>
      <c r="AL15" s="16" t="s">
        <v>35</v>
      </c>
      <c r="AM15" s="16"/>
    </row>
    <row r="16" spans="1:39" ht="15" customHeight="1" x14ac:dyDescent="0.25">
      <c r="A16" s="16" t="s">
        <v>86</v>
      </c>
      <c r="B16" s="16"/>
      <c r="C16" s="16"/>
      <c r="D16" s="16" t="s">
        <v>87</v>
      </c>
      <c r="E16" s="16" t="s">
        <v>88</v>
      </c>
      <c r="F16" s="16" t="s">
        <v>89</v>
      </c>
      <c r="G16" s="17">
        <v>36</v>
      </c>
      <c r="H16" s="16" t="s">
        <v>81</v>
      </c>
      <c r="I16" s="18">
        <v>34935078</v>
      </c>
      <c r="J16" s="16">
        <v>6</v>
      </c>
      <c r="K16" s="16" t="s">
        <v>81</v>
      </c>
      <c r="L16" s="18">
        <v>4902000</v>
      </c>
      <c r="M16" s="31" t="s">
        <v>54</v>
      </c>
      <c r="N16" s="28" t="s">
        <v>81</v>
      </c>
      <c r="O16" s="32">
        <v>7930050</v>
      </c>
      <c r="P16" s="17" t="s">
        <v>48</v>
      </c>
      <c r="Q16" s="16" t="s">
        <v>81</v>
      </c>
      <c r="R16" s="19">
        <v>1981500</v>
      </c>
      <c r="S16" s="17" t="s">
        <v>48</v>
      </c>
      <c r="T16" s="16" t="s">
        <v>81</v>
      </c>
      <c r="U16" s="19">
        <v>1013500</v>
      </c>
      <c r="V16" s="17" t="s">
        <v>48</v>
      </c>
      <c r="W16" s="16" t="s">
        <v>81</v>
      </c>
      <c r="X16" s="21">
        <v>1962000</v>
      </c>
      <c r="Y16" s="29" t="s">
        <v>48</v>
      </c>
      <c r="Z16" s="28" t="s">
        <v>81</v>
      </c>
      <c r="AA16" s="30">
        <v>1480500</v>
      </c>
      <c r="AB16" s="23">
        <f t="shared" si="3"/>
        <v>12</v>
      </c>
      <c r="AC16" s="16" t="s">
        <v>81</v>
      </c>
      <c r="AD16" s="18">
        <f t="shared" si="6"/>
        <v>6437500</v>
      </c>
      <c r="AE16" s="22">
        <f t="shared" si="0"/>
        <v>100</v>
      </c>
      <c r="AF16" s="24">
        <f t="shared" si="7"/>
        <v>81.178554990195522</v>
      </c>
      <c r="AG16" s="25">
        <f t="shared" si="1"/>
        <v>18</v>
      </c>
      <c r="AH16" s="16" t="s">
        <v>81</v>
      </c>
      <c r="AI16" s="19">
        <f t="shared" si="1"/>
        <v>11339500</v>
      </c>
      <c r="AJ16" s="25">
        <f t="shared" si="4"/>
        <v>50</v>
      </c>
      <c r="AK16" s="25">
        <f t="shared" si="5"/>
        <v>32.458779682701724</v>
      </c>
      <c r="AL16" s="16" t="s">
        <v>35</v>
      </c>
      <c r="AM16" s="16"/>
    </row>
    <row r="17" spans="1:39" ht="15" customHeight="1" x14ac:dyDescent="0.25">
      <c r="A17" s="16" t="s">
        <v>90</v>
      </c>
      <c r="B17" s="16"/>
      <c r="C17" s="16"/>
      <c r="D17" s="16" t="s">
        <v>91</v>
      </c>
      <c r="E17" s="16" t="s">
        <v>92</v>
      </c>
      <c r="F17" s="16" t="s">
        <v>93</v>
      </c>
      <c r="G17" s="17">
        <v>36</v>
      </c>
      <c r="H17" s="16" t="s">
        <v>81</v>
      </c>
      <c r="I17" s="18">
        <v>149401077</v>
      </c>
      <c r="J17" s="16">
        <v>12</v>
      </c>
      <c r="K17" s="16" t="s">
        <v>81</v>
      </c>
      <c r="L17" s="18">
        <v>32456500</v>
      </c>
      <c r="M17" s="31" t="s">
        <v>54</v>
      </c>
      <c r="N17" s="28" t="s">
        <v>81</v>
      </c>
      <c r="O17" s="32">
        <v>17703350</v>
      </c>
      <c r="P17" s="17" t="s">
        <v>48</v>
      </c>
      <c r="Q17" s="16" t="s">
        <v>81</v>
      </c>
      <c r="R17" s="19">
        <v>1546700</v>
      </c>
      <c r="S17" s="17" t="s">
        <v>48</v>
      </c>
      <c r="T17" s="16" t="s">
        <v>81</v>
      </c>
      <c r="U17" s="19">
        <v>2135500</v>
      </c>
      <c r="V17" s="17" t="s">
        <v>48</v>
      </c>
      <c r="W17" s="16" t="s">
        <v>81</v>
      </c>
      <c r="X17" s="21">
        <v>3013100</v>
      </c>
      <c r="Y17" s="29" t="s">
        <v>48</v>
      </c>
      <c r="Z17" s="28" t="s">
        <v>81</v>
      </c>
      <c r="AA17" s="30">
        <v>9699900</v>
      </c>
      <c r="AB17" s="23">
        <f t="shared" si="3"/>
        <v>12</v>
      </c>
      <c r="AC17" s="16" t="s">
        <v>81</v>
      </c>
      <c r="AD17" s="18">
        <f t="shared" si="6"/>
        <v>16395200</v>
      </c>
      <c r="AE17" s="22">
        <f t="shared" si="0"/>
        <v>100</v>
      </c>
      <c r="AF17" s="24">
        <f t="shared" si="7"/>
        <v>92.610720569835649</v>
      </c>
      <c r="AG17" s="25">
        <f t="shared" si="1"/>
        <v>24</v>
      </c>
      <c r="AH17" s="16" t="s">
        <v>81</v>
      </c>
      <c r="AI17" s="19">
        <f t="shared" si="1"/>
        <v>48851700</v>
      </c>
      <c r="AJ17" s="25">
        <f t="shared" si="4"/>
        <v>66.666666666666671</v>
      </c>
      <c r="AK17" s="25">
        <f t="shared" si="5"/>
        <v>32.698358660426521</v>
      </c>
      <c r="AL17" s="16" t="s">
        <v>35</v>
      </c>
      <c r="AM17" s="16"/>
    </row>
    <row r="18" spans="1:39" ht="29.25" customHeight="1" x14ac:dyDescent="0.25">
      <c r="A18" s="16" t="s">
        <v>94</v>
      </c>
      <c r="B18" s="16"/>
      <c r="C18" s="16"/>
      <c r="D18" s="16" t="s">
        <v>95</v>
      </c>
      <c r="E18" s="16" t="s">
        <v>96</v>
      </c>
      <c r="F18" s="16" t="s">
        <v>97</v>
      </c>
      <c r="G18" s="17">
        <v>36</v>
      </c>
      <c r="H18" s="16" t="s">
        <v>81</v>
      </c>
      <c r="I18" s="18">
        <v>23097298</v>
      </c>
      <c r="J18" s="16">
        <v>12</v>
      </c>
      <c r="K18" s="16" t="s">
        <v>81</v>
      </c>
      <c r="L18" s="18">
        <v>6523550</v>
      </c>
      <c r="M18" s="31" t="s">
        <v>54</v>
      </c>
      <c r="N18" s="28" t="s">
        <v>81</v>
      </c>
      <c r="O18" s="32">
        <v>3578425</v>
      </c>
      <c r="P18" s="17" t="s">
        <v>48</v>
      </c>
      <c r="Q18" s="16" t="s">
        <v>81</v>
      </c>
      <c r="R18" s="19" t="s">
        <v>34</v>
      </c>
      <c r="S18" s="17" t="s">
        <v>48</v>
      </c>
      <c r="T18" s="16" t="s">
        <v>81</v>
      </c>
      <c r="U18" s="19">
        <v>1658650</v>
      </c>
      <c r="V18" s="17" t="s">
        <v>48</v>
      </c>
      <c r="W18" s="16" t="s">
        <v>81</v>
      </c>
      <c r="X18" s="21">
        <v>650300</v>
      </c>
      <c r="Y18" s="29" t="s">
        <v>48</v>
      </c>
      <c r="Z18" s="28" t="s">
        <v>81</v>
      </c>
      <c r="AA18" s="30">
        <v>1212400</v>
      </c>
      <c r="AB18" s="23">
        <f t="shared" si="3"/>
        <v>12</v>
      </c>
      <c r="AC18" s="16" t="s">
        <v>81</v>
      </c>
      <c r="AD18" s="18">
        <f t="shared" si="6"/>
        <v>3521350</v>
      </c>
      <c r="AE18" s="22">
        <f t="shared" si="0"/>
        <v>100</v>
      </c>
      <c r="AF18" s="24">
        <f t="shared" si="7"/>
        <v>98.405024556893054</v>
      </c>
      <c r="AG18" s="25">
        <f t="shared" si="1"/>
        <v>24</v>
      </c>
      <c r="AH18" s="16" t="s">
        <v>81</v>
      </c>
      <c r="AI18" s="19">
        <f t="shared" si="1"/>
        <v>10044900</v>
      </c>
      <c r="AJ18" s="25">
        <f t="shared" si="4"/>
        <v>66.666666666666671</v>
      </c>
      <c r="AK18" s="25">
        <f t="shared" si="5"/>
        <v>43.489502538348859</v>
      </c>
      <c r="AL18" s="16" t="s">
        <v>35</v>
      </c>
      <c r="AM18" s="16"/>
    </row>
    <row r="19" spans="1:39" ht="29.25" customHeight="1" x14ac:dyDescent="0.25">
      <c r="A19" s="16" t="s">
        <v>98</v>
      </c>
      <c r="B19" s="16"/>
      <c r="C19" s="16"/>
      <c r="D19" s="16" t="s">
        <v>99</v>
      </c>
      <c r="E19" s="16" t="s">
        <v>100</v>
      </c>
      <c r="F19" s="16" t="s">
        <v>101</v>
      </c>
      <c r="G19" s="17">
        <v>36</v>
      </c>
      <c r="H19" s="16" t="s">
        <v>40</v>
      </c>
      <c r="I19" s="18">
        <v>6243216</v>
      </c>
      <c r="J19" s="16">
        <v>12</v>
      </c>
      <c r="K19" s="16" t="s">
        <v>40</v>
      </c>
      <c r="L19" s="18">
        <v>2040000</v>
      </c>
      <c r="M19" s="31" t="s">
        <v>54</v>
      </c>
      <c r="N19" s="28" t="s">
        <v>40</v>
      </c>
      <c r="O19" s="32">
        <v>2520000</v>
      </c>
      <c r="P19" s="17" t="s">
        <v>48</v>
      </c>
      <c r="Q19" s="16" t="s">
        <v>40</v>
      </c>
      <c r="R19" s="19">
        <v>175000</v>
      </c>
      <c r="S19" s="17" t="s">
        <v>48</v>
      </c>
      <c r="T19" s="16" t="s">
        <v>40</v>
      </c>
      <c r="U19" s="19">
        <v>700000</v>
      </c>
      <c r="V19" s="17" t="s">
        <v>48</v>
      </c>
      <c r="W19" s="16" t="s">
        <v>40</v>
      </c>
      <c r="X19" s="21">
        <v>350000</v>
      </c>
      <c r="Y19" s="29" t="s">
        <v>48</v>
      </c>
      <c r="Z19" s="28" t="s">
        <v>40</v>
      </c>
      <c r="AA19" s="30">
        <v>875000</v>
      </c>
      <c r="AB19" s="23">
        <f t="shared" si="3"/>
        <v>12</v>
      </c>
      <c r="AC19" s="16" t="s">
        <v>40</v>
      </c>
      <c r="AD19" s="18">
        <f t="shared" si="6"/>
        <v>2100000</v>
      </c>
      <c r="AE19" s="22">
        <f t="shared" si="0"/>
        <v>100</v>
      </c>
      <c r="AF19" s="24">
        <f t="shared" si="7"/>
        <v>83.333333333333329</v>
      </c>
      <c r="AG19" s="25">
        <f t="shared" si="1"/>
        <v>24</v>
      </c>
      <c r="AH19" s="16" t="s">
        <v>40</v>
      </c>
      <c r="AI19" s="19">
        <f t="shared" si="1"/>
        <v>4140000</v>
      </c>
      <c r="AJ19" s="25">
        <f t="shared" si="4"/>
        <v>66.666666666666671</v>
      </c>
      <c r="AK19" s="25">
        <f t="shared" si="5"/>
        <v>66.311977673045433</v>
      </c>
      <c r="AL19" s="16" t="s">
        <v>35</v>
      </c>
      <c r="AM19" s="16"/>
    </row>
    <row r="20" spans="1:39" ht="29.25" customHeight="1" x14ac:dyDescent="0.25">
      <c r="A20" s="16" t="s">
        <v>102</v>
      </c>
      <c r="B20" s="16"/>
      <c r="C20" s="16"/>
      <c r="D20" s="16" t="s">
        <v>103</v>
      </c>
      <c r="E20" s="16" t="s">
        <v>104</v>
      </c>
      <c r="F20" s="16" t="s">
        <v>105</v>
      </c>
      <c r="G20" s="17">
        <v>36</v>
      </c>
      <c r="H20" s="16" t="s">
        <v>53</v>
      </c>
      <c r="I20" s="18">
        <v>153020000</v>
      </c>
      <c r="J20" s="16">
        <v>12</v>
      </c>
      <c r="K20" s="16" t="s">
        <v>53</v>
      </c>
      <c r="L20" s="18">
        <v>39776500</v>
      </c>
      <c r="M20" s="31" t="s">
        <v>54</v>
      </c>
      <c r="N20" s="28" t="s">
        <v>53</v>
      </c>
      <c r="O20" s="32">
        <v>22500000</v>
      </c>
      <c r="P20" s="17" t="s">
        <v>48</v>
      </c>
      <c r="Q20" s="16" t="s">
        <v>53</v>
      </c>
      <c r="R20" s="19">
        <v>2150000</v>
      </c>
      <c r="S20" s="17" t="s">
        <v>48</v>
      </c>
      <c r="T20" s="16" t="s">
        <v>53</v>
      </c>
      <c r="U20" s="19">
        <v>10780000</v>
      </c>
      <c r="V20" s="17" t="s">
        <v>48</v>
      </c>
      <c r="W20" s="16" t="s">
        <v>53</v>
      </c>
      <c r="X20" s="21">
        <v>1260000</v>
      </c>
      <c r="Y20" s="29" t="s">
        <v>48</v>
      </c>
      <c r="Z20" s="28" t="s">
        <v>53</v>
      </c>
      <c r="AA20" s="30">
        <v>8300000</v>
      </c>
      <c r="AB20" s="23">
        <f t="shared" si="3"/>
        <v>12</v>
      </c>
      <c r="AC20" s="16" t="s">
        <v>53</v>
      </c>
      <c r="AD20" s="18">
        <f t="shared" si="6"/>
        <v>22490000</v>
      </c>
      <c r="AE20" s="22">
        <f t="shared" si="0"/>
        <v>100</v>
      </c>
      <c r="AF20" s="24">
        <f t="shared" si="7"/>
        <v>99.955555555555549</v>
      </c>
      <c r="AG20" s="25">
        <f t="shared" si="1"/>
        <v>24</v>
      </c>
      <c r="AH20" s="16" t="s">
        <v>53</v>
      </c>
      <c r="AI20" s="19">
        <f t="shared" si="1"/>
        <v>62266500</v>
      </c>
      <c r="AJ20" s="25">
        <f t="shared" si="4"/>
        <v>66.666666666666671</v>
      </c>
      <c r="AK20" s="25">
        <f t="shared" si="5"/>
        <v>40.691739641876879</v>
      </c>
      <c r="AL20" s="16" t="s">
        <v>35</v>
      </c>
      <c r="AM20" s="16"/>
    </row>
    <row r="21" spans="1:39" s="12" customFormat="1" ht="29.25" customHeight="1" x14ac:dyDescent="0.25">
      <c r="A21" s="3" t="s">
        <v>106</v>
      </c>
      <c r="B21" s="3"/>
      <c r="C21" s="3"/>
      <c r="D21" s="3" t="s">
        <v>107</v>
      </c>
      <c r="E21" s="3" t="s">
        <v>108</v>
      </c>
      <c r="F21" s="3" t="s">
        <v>109</v>
      </c>
      <c r="G21" s="4">
        <v>36</v>
      </c>
      <c r="H21" s="3" t="s">
        <v>76</v>
      </c>
      <c r="I21" s="5">
        <v>189406000</v>
      </c>
      <c r="J21" s="3">
        <v>12</v>
      </c>
      <c r="K21" s="3" t="s">
        <v>76</v>
      </c>
      <c r="L21" s="5">
        <v>62222816</v>
      </c>
      <c r="M21" s="4" t="s">
        <v>54</v>
      </c>
      <c r="N21" s="3" t="s">
        <v>76</v>
      </c>
      <c r="O21" s="13">
        <f>SUM(O22:O24)</f>
        <v>83757212</v>
      </c>
      <c r="P21" s="14" t="s">
        <v>48</v>
      </c>
      <c r="Q21" s="3" t="s">
        <v>76</v>
      </c>
      <c r="R21" s="13">
        <f>SUM(R22:R24)</f>
        <v>18473488</v>
      </c>
      <c r="S21" s="14" t="s">
        <v>48</v>
      </c>
      <c r="T21" s="3" t="s">
        <v>76</v>
      </c>
      <c r="U21" s="13">
        <f>SUM(U22:U24)</f>
        <v>19521928</v>
      </c>
      <c r="V21" s="14">
        <v>3</v>
      </c>
      <c r="W21" s="3" t="s">
        <v>76</v>
      </c>
      <c r="X21" s="13">
        <f>SUM(X22:X24)</f>
        <v>12591700</v>
      </c>
      <c r="Y21" s="14">
        <v>3</v>
      </c>
      <c r="Z21" s="3" t="s">
        <v>76</v>
      </c>
      <c r="AA21" s="13">
        <f>SUM(AA22:AA24)</f>
        <v>27305040</v>
      </c>
      <c r="AB21" s="15">
        <f>P21+S21+V21+Y21</f>
        <v>12</v>
      </c>
      <c r="AC21" s="3" t="s">
        <v>76</v>
      </c>
      <c r="AD21" s="5">
        <f>R21+U21+X21+AA21</f>
        <v>77892156</v>
      </c>
      <c r="AE21" s="8">
        <f>AB21/M21%</f>
        <v>100</v>
      </c>
      <c r="AF21" s="7">
        <f t="shared" si="7"/>
        <v>92.997551064617582</v>
      </c>
      <c r="AG21" s="10">
        <f>J21+AB21</f>
        <v>24</v>
      </c>
      <c r="AH21" s="3" t="s">
        <v>76</v>
      </c>
      <c r="AI21" s="11">
        <f>L21+AD21</f>
        <v>140114972</v>
      </c>
      <c r="AJ21" s="10">
        <f t="shared" si="4"/>
        <v>66.666666666666671</v>
      </c>
      <c r="AK21" s="10">
        <f t="shared" si="5"/>
        <v>73.975994424675036</v>
      </c>
      <c r="AL21" s="3" t="s">
        <v>35</v>
      </c>
      <c r="AM21" s="3"/>
    </row>
    <row r="22" spans="1:39" ht="29.25" customHeight="1" x14ac:dyDescent="0.25">
      <c r="A22" s="16" t="s">
        <v>110</v>
      </c>
      <c r="B22" s="16"/>
      <c r="C22" s="16"/>
      <c r="D22" s="16" t="s">
        <v>111</v>
      </c>
      <c r="E22" s="16" t="s">
        <v>112</v>
      </c>
      <c r="F22" s="16" t="s">
        <v>113</v>
      </c>
      <c r="G22" s="17">
        <v>36</v>
      </c>
      <c r="H22" s="16" t="s">
        <v>53</v>
      </c>
      <c r="I22" s="18">
        <v>36724800</v>
      </c>
      <c r="J22" s="16">
        <v>12</v>
      </c>
      <c r="K22" s="16" t="s">
        <v>53</v>
      </c>
      <c r="L22" s="18">
        <v>12537816</v>
      </c>
      <c r="M22" s="31" t="s">
        <v>54</v>
      </c>
      <c r="N22" s="28" t="s">
        <v>53</v>
      </c>
      <c r="O22" s="32">
        <v>15867162</v>
      </c>
      <c r="P22" s="17" t="s">
        <v>48</v>
      </c>
      <c r="Q22" s="16" t="s">
        <v>53</v>
      </c>
      <c r="R22" s="19">
        <v>2231888</v>
      </c>
      <c r="S22" s="17" t="s">
        <v>48</v>
      </c>
      <c r="T22" s="16" t="s">
        <v>53</v>
      </c>
      <c r="U22" s="19">
        <v>4015928</v>
      </c>
      <c r="V22" s="20" t="s">
        <v>48</v>
      </c>
      <c r="W22" s="16" t="s">
        <v>53</v>
      </c>
      <c r="X22" s="21">
        <v>1991700</v>
      </c>
      <c r="Y22" s="20" t="s">
        <v>48</v>
      </c>
      <c r="Z22" s="28" t="s">
        <v>53</v>
      </c>
      <c r="AA22" s="30">
        <v>4605040</v>
      </c>
      <c r="AB22" s="23">
        <f>P22+S22+V22+Y22</f>
        <v>12</v>
      </c>
      <c r="AC22" s="16" t="s">
        <v>53</v>
      </c>
      <c r="AD22" s="18">
        <f t="shared" si="6"/>
        <v>12844556</v>
      </c>
      <c r="AE22" s="22">
        <f t="shared" si="0"/>
        <v>100</v>
      </c>
      <c r="AF22" s="24">
        <f t="shared" si="7"/>
        <v>80.950556879673883</v>
      </c>
      <c r="AG22" s="25">
        <f>J22+AB22</f>
        <v>24</v>
      </c>
      <c r="AH22" s="16" t="s">
        <v>53</v>
      </c>
      <c r="AI22" s="19">
        <f>L22+AD22</f>
        <v>25382372</v>
      </c>
      <c r="AJ22" s="25">
        <f t="shared" si="4"/>
        <v>66.666666666666671</v>
      </c>
      <c r="AK22" s="25">
        <f t="shared" si="5"/>
        <v>69.115072103864421</v>
      </c>
      <c r="AL22" s="16" t="s">
        <v>35</v>
      </c>
      <c r="AM22" s="16"/>
    </row>
    <row r="23" spans="1:39" ht="44.25" customHeight="1" x14ac:dyDescent="0.25">
      <c r="A23" s="16" t="s">
        <v>114</v>
      </c>
      <c r="B23" s="16"/>
      <c r="C23" s="16"/>
      <c r="D23" s="16" t="s">
        <v>115</v>
      </c>
      <c r="E23" s="16" t="s">
        <v>116</v>
      </c>
      <c r="F23" s="16" t="s">
        <v>117</v>
      </c>
      <c r="G23" s="17">
        <v>36</v>
      </c>
      <c r="H23" s="16" t="s">
        <v>53</v>
      </c>
      <c r="I23" s="18">
        <v>9181200</v>
      </c>
      <c r="J23" s="16">
        <v>12</v>
      </c>
      <c r="K23" s="16" t="s">
        <v>53</v>
      </c>
      <c r="L23" s="18">
        <v>1185000</v>
      </c>
      <c r="M23" s="31" t="s">
        <v>54</v>
      </c>
      <c r="N23" s="28" t="s">
        <v>53</v>
      </c>
      <c r="O23" s="32">
        <v>3100000</v>
      </c>
      <c r="P23" s="17" t="s">
        <v>48</v>
      </c>
      <c r="Q23" s="16" t="s">
        <v>53</v>
      </c>
      <c r="R23" s="19" t="s">
        <v>34</v>
      </c>
      <c r="S23" s="17" t="s">
        <v>48</v>
      </c>
      <c r="T23" s="16" t="s">
        <v>53</v>
      </c>
      <c r="U23" s="19">
        <v>300000</v>
      </c>
      <c r="V23" s="20" t="s">
        <v>48</v>
      </c>
      <c r="W23" s="16" t="s">
        <v>53</v>
      </c>
      <c r="X23" s="21">
        <v>700000</v>
      </c>
      <c r="Y23" s="20" t="s">
        <v>48</v>
      </c>
      <c r="Z23" s="28" t="s">
        <v>53</v>
      </c>
      <c r="AA23" s="30">
        <v>800000</v>
      </c>
      <c r="AB23" s="23">
        <f t="shared" ref="AB23:AB24" si="8">P23+S23+V23+Y23</f>
        <v>12</v>
      </c>
      <c r="AC23" s="16" t="s">
        <v>53</v>
      </c>
      <c r="AD23" s="18">
        <f t="shared" si="6"/>
        <v>1800000</v>
      </c>
      <c r="AE23" s="22">
        <f t="shared" si="0"/>
        <v>100</v>
      </c>
      <c r="AF23" s="24">
        <f t="shared" si="7"/>
        <v>58.064516129032256</v>
      </c>
      <c r="AG23" s="25">
        <f t="shared" ref="AG23:AI24" si="9">J23+AB23</f>
        <v>24</v>
      </c>
      <c r="AH23" s="16" t="s">
        <v>53</v>
      </c>
      <c r="AI23" s="19">
        <f t="shared" si="9"/>
        <v>2985000</v>
      </c>
      <c r="AJ23" s="25">
        <f t="shared" si="4"/>
        <v>66.666666666666671</v>
      </c>
      <c r="AK23" s="25">
        <f t="shared" si="5"/>
        <v>32.512089922885899</v>
      </c>
      <c r="AL23" s="16" t="s">
        <v>35</v>
      </c>
      <c r="AM23" s="16"/>
    </row>
    <row r="24" spans="1:39" ht="29.25" customHeight="1" x14ac:dyDescent="0.25">
      <c r="A24" s="16" t="s">
        <v>118</v>
      </c>
      <c r="B24" s="16"/>
      <c r="C24" s="16"/>
      <c r="D24" s="16" t="s">
        <v>119</v>
      </c>
      <c r="E24" s="16" t="s">
        <v>120</v>
      </c>
      <c r="F24" s="16" t="s">
        <v>121</v>
      </c>
      <c r="G24" s="17">
        <v>36</v>
      </c>
      <c r="H24" s="16" t="s">
        <v>53</v>
      </c>
      <c r="I24" s="18">
        <v>143500000</v>
      </c>
      <c r="J24" s="16">
        <v>12</v>
      </c>
      <c r="K24" s="16" t="s">
        <v>53</v>
      </c>
      <c r="L24" s="18">
        <v>48500000</v>
      </c>
      <c r="M24" s="31" t="s">
        <v>54</v>
      </c>
      <c r="N24" s="28" t="s">
        <v>53</v>
      </c>
      <c r="O24" s="32">
        <v>64790050</v>
      </c>
      <c r="P24" s="17" t="s">
        <v>48</v>
      </c>
      <c r="Q24" s="16" t="s">
        <v>53</v>
      </c>
      <c r="R24" s="19">
        <v>16241600</v>
      </c>
      <c r="S24" s="17" t="s">
        <v>48</v>
      </c>
      <c r="T24" s="16" t="s">
        <v>53</v>
      </c>
      <c r="U24" s="19">
        <v>15206000</v>
      </c>
      <c r="V24" s="20" t="s">
        <v>48</v>
      </c>
      <c r="W24" s="16" t="s">
        <v>53</v>
      </c>
      <c r="X24" s="21">
        <v>9900000</v>
      </c>
      <c r="Y24" s="20" t="s">
        <v>48</v>
      </c>
      <c r="Z24" s="28" t="s">
        <v>53</v>
      </c>
      <c r="AA24" s="30">
        <v>21900000</v>
      </c>
      <c r="AB24" s="23">
        <f t="shared" si="8"/>
        <v>12</v>
      </c>
      <c r="AC24" s="16" t="s">
        <v>53</v>
      </c>
      <c r="AD24" s="18">
        <f t="shared" si="6"/>
        <v>63247600</v>
      </c>
      <c r="AE24" s="22">
        <f t="shared" si="0"/>
        <v>100</v>
      </c>
      <c r="AF24" s="24">
        <f t="shared" si="7"/>
        <v>97.619310372503179</v>
      </c>
      <c r="AG24" s="25">
        <f t="shared" si="9"/>
        <v>24</v>
      </c>
      <c r="AH24" s="16" t="s">
        <v>53</v>
      </c>
      <c r="AI24" s="19">
        <f t="shared" si="9"/>
        <v>111747600</v>
      </c>
      <c r="AJ24" s="25">
        <f t="shared" si="4"/>
        <v>66.666666666666671</v>
      </c>
      <c r="AK24" s="25">
        <f t="shared" si="5"/>
        <v>77.872891986062712</v>
      </c>
      <c r="AL24" s="16" t="s">
        <v>35</v>
      </c>
      <c r="AM24" s="16"/>
    </row>
    <row r="25" spans="1:39" s="12" customFormat="1" ht="29.25" customHeight="1" x14ac:dyDescent="0.25">
      <c r="A25" s="3" t="s">
        <v>122</v>
      </c>
      <c r="B25" s="3"/>
      <c r="C25" s="3"/>
      <c r="D25" s="3" t="s">
        <v>123</v>
      </c>
      <c r="E25" s="3" t="s">
        <v>124</v>
      </c>
      <c r="F25" s="3" t="s">
        <v>125</v>
      </c>
      <c r="G25" s="4">
        <v>36</v>
      </c>
      <c r="H25" s="3" t="s">
        <v>76</v>
      </c>
      <c r="I25" s="5">
        <v>174442800</v>
      </c>
      <c r="J25" s="3">
        <v>12</v>
      </c>
      <c r="K25" s="3" t="s">
        <v>76</v>
      </c>
      <c r="L25" s="5">
        <v>50309000</v>
      </c>
      <c r="M25" s="4" t="s">
        <v>54</v>
      </c>
      <c r="N25" s="3" t="s">
        <v>76</v>
      </c>
      <c r="O25" s="13">
        <f>SUM(O26:O28)</f>
        <v>88941350</v>
      </c>
      <c r="P25" s="14" t="s">
        <v>48</v>
      </c>
      <c r="Q25" s="3" t="s">
        <v>76</v>
      </c>
      <c r="R25" s="13">
        <f>SUM(R26:R28)</f>
        <v>2200000</v>
      </c>
      <c r="S25" s="14" t="s">
        <v>48</v>
      </c>
      <c r="T25" s="3" t="s">
        <v>76</v>
      </c>
      <c r="U25" s="13">
        <f>SUM(U26:U28)</f>
        <v>12111760</v>
      </c>
      <c r="V25" s="14">
        <v>3</v>
      </c>
      <c r="W25" s="3" t="s">
        <v>76</v>
      </c>
      <c r="X25" s="13">
        <f>SUM(X26:X28)</f>
        <v>39341876</v>
      </c>
      <c r="Y25" s="14">
        <v>3</v>
      </c>
      <c r="Z25" s="3" t="s">
        <v>76</v>
      </c>
      <c r="AA25" s="13">
        <f>SUM(AA26:AA28)</f>
        <v>25301250</v>
      </c>
      <c r="AB25" s="15">
        <f>P25+S25+V25+Y25</f>
        <v>12</v>
      </c>
      <c r="AC25" s="3" t="s">
        <v>76</v>
      </c>
      <c r="AD25" s="5">
        <f>R25+U25+X25+AA25</f>
        <v>78954886</v>
      </c>
      <c r="AE25" s="8">
        <f>AB25/M25%</f>
        <v>100</v>
      </c>
      <c r="AF25" s="7">
        <f t="shared" si="7"/>
        <v>88.771854710997758</v>
      </c>
      <c r="AG25" s="10">
        <f>J25+AB25</f>
        <v>24</v>
      </c>
      <c r="AH25" s="3" t="s">
        <v>76</v>
      </c>
      <c r="AI25" s="11">
        <f>L25+AD25</f>
        <v>129263886</v>
      </c>
      <c r="AJ25" s="10">
        <f t="shared" si="4"/>
        <v>66.666666666666671</v>
      </c>
      <c r="AK25" s="10">
        <f t="shared" si="5"/>
        <v>74.101015347151048</v>
      </c>
      <c r="AL25" s="3" t="s">
        <v>35</v>
      </c>
      <c r="AM25" s="3"/>
    </row>
    <row r="26" spans="1:39" ht="44.25" customHeight="1" x14ac:dyDescent="0.25">
      <c r="A26" s="16" t="s">
        <v>126</v>
      </c>
      <c r="B26" s="16"/>
      <c r="C26" s="16"/>
      <c r="D26" s="16" t="s">
        <v>127</v>
      </c>
      <c r="E26" s="16" t="s">
        <v>128</v>
      </c>
      <c r="F26" s="16" t="s">
        <v>129</v>
      </c>
      <c r="G26" s="17">
        <v>9</v>
      </c>
      <c r="H26" s="16" t="s">
        <v>130</v>
      </c>
      <c r="I26" s="18">
        <v>128536800</v>
      </c>
      <c r="J26" s="16">
        <v>4</v>
      </c>
      <c r="K26" s="16" t="s">
        <v>130</v>
      </c>
      <c r="L26" s="18">
        <v>39743000</v>
      </c>
      <c r="M26" s="31" t="s">
        <v>42</v>
      </c>
      <c r="N26" s="28" t="s">
        <v>130</v>
      </c>
      <c r="O26" s="32">
        <v>47264000</v>
      </c>
      <c r="P26" s="17" t="s">
        <v>28</v>
      </c>
      <c r="Q26" s="16" t="s">
        <v>130</v>
      </c>
      <c r="R26" s="19">
        <v>2200000</v>
      </c>
      <c r="S26" s="17" t="s">
        <v>28</v>
      </c>
      <c r="T26" s="16" t="s">
        <v>130</v>
      </c>
      <c r="U26" s="19">
        <v>10206600</v>
      </c>
      <c r="V26" s="20">
        <v>1</v>
      </c>
      <c r="W26" s="16" t="s">
        <v>130</v>
      </c>
      <c r="X26" s="21">
        <v>8000000</v>
      </c>
      <c r="Y26" s="29">
        <v>1</v>
      </c>
      <c r="Z26" s="28" t="s">
        <v>130</v>
      </c>
      <c r="AA26" s="30">
        <v>20349250</v>
      </c>
      <c r="AB26" s="23">
        <f>P26+S26+V26+Y26</f>
        <v>4</v>
      </c>
      <c r="AC26" s="16" t="s">
        <v>130</v>
      </c>
      <c r="AD26" s="18">
        <f t="shared" si="6"/>
        <v>40755850</v>
      </c>
      <c r="AE26" s="22">
        <f t="shared" si="0"/>
        <v>100</v>
      </c>
      <c r="AF26" s="24">
        <f t="shared" si="7"/>
        <v>86.230217501692621</v>
      </c>
      <c r="AG26" s="25">
        <f>J26+AB26</f>
        <v>8</v>
      </c>
      <c r="AH26" s="16" t="s">
        <v>130</v>
      </c>
      <c r="AI26" s="19">
        <f>L26+AD26</f>
        <v>80498850</v>
      </c>
      <c r="AJ26" s="25">
        <f t="shared" si="4"/>
        <v>88.888888888888886</v>
      </c>
      <c r="AK26" s="25">
        <f t="shared" si="5"/>
        <v>62.627084228018745</v>
      </c>
      <c r="AL26" s="16" t="s">
        <v>35</v>
      </c>
      <c r="AM26" s="16"/>
    </row>
    <row r="27" spans="1:39" ht="29.25" customHeight="1" x14ac:dyDescent="0.25">
      <c r="A27" s="16" t="s">
        <v>131</v>
      </c>
      <c r="B27" s="16"/>
      <c r="C27" s="16"/>
      <c r="D27" s="16" t="s">
        <v>132</v>
      </c>
      <c r="E27" s="16" t="s">
        <v>133</v>
      </c>
      <c r="F27" s="16" t="s">
        <v>134</v>
      </c>
      <c r="G27" s="17">
        <v>3</v>
      </c>
      <c r="H27" s="16" t="s">
        <v>130</v>
      </c>
      <c r="I27" s="18">
        <v>36724800</v>
      </c>
      <c r="J27" s="16">
        <v>1</v>
      </c>
      <c r="K27" s="16" t="s">
        <v>130</v>
      </c>
      <c r="L27" s="18">
        <v>7806000</v>
      </c>
      <c r="M27" s="31" t="s">
        <v>28</v>
      </c>
      <c r="N27" s="28" t="s">
        <v>130</v>
      </c>
      <c r="O27" s="32">
        <v>38647350</v>
      </c>
      <c r="P27" s="17" t="s">
        <v>34</v>
      </c>
      <c r="Q27" s="16" t="s">
        <v>130</v>
      </c>
      <c r="R27" s="19" t="s">
        <v>34</v>
      </c>
      <c r="S27" s="17" t="s">
        <v>34</v>
      </c>
      <c r="T27" s="16" t="s">
        <v>130</v>
      </c>
      <c r="U27" s="19">
        <v>1505160</v>
      </c>
      <c r="V27" s="20">
        <v>1</v>
      </c>
      <c r="W27" s="16" t="s">
        <v>130</v>
      </c>
      <c r="X27" s="21">
        <v>28941876</v>
      </c>
      <c r="Y27" s="29" t="s">
        <v>34</v>
      </c>
      <c r="Z27" s="28" t="s">
        <v>130</v>
      </c>
      <c r="AA27" s="30">
        <v>4752000</v>
      </c>
      <c r="AB27" s="23">
        <f t="shared" ref="AB27:AB40" si="10">P27+S27+V27+Y27</f>
        <v>1</v>
      </c>
      <c r="AC27" s="16" t="s">
        <v>130</v>
      </c>
      <c r="AD27" s="18">
        <f t="shared" si="6"/>
        <v>35199036</v>
      </c>
      <c r="AE27" s="22">
        <f t="shared" si="0"/>
        <v>100</v>
      </c>
      <c r="AF27" s="24">
        <f t="shared" si="7"/>
        <v>91.077489142205096</v>
      </c>
      <c r="AG27" s="25">
        <f t="shared" ref="AG27:AI40" si="11">J27+AB27</f>
        <v>2</v>
      </c>
      <c r="AH27" s="16" t="s">
        <v>130</v>
      </c>
      <c r="AI27" s="19">
        <f t="shared" si="11"/>
        <v>43005036</v>
      </c>
      <c r="AJ27" s="25">
        <f t="shared" si="4"/>
        <v>66.666666666666671</v>
      </c>
      <c r="AK27" s="25">
        <f t="shared" si="5"/>
        <v>117.10080381649458</v>
      </c>
      <c r="AL27" s="16" t="s">
        <v>35</v>
      </c>
      <c r="AM27" s="16"/>
    </row>
    <row r="28" spans="1:39" ht="44.25" customHeight="1" x14ac:dyDescent="0.25">
      <c r="A28" s="16" t="s">
        <v>135</v>
      </c>
      <c r="B28" s="16"/>
      <c r="C28" s="16"/>
      <c r="D28" s="16" t="s">
        <v>136</v>
      </c>
      <c r="E28" s="16" t="s">
        <v>137</v>
      </c>
      <c r="F28" s="16" t="s">
        <v>138</v>
      </c>
      <c r="G28" s="17">
        <v>9</v>
      </c>
      <c r="H28" s="16" t="s">
        <v>130</v>
      </c>
      <c r="I28" s="18">
        <v>9181200</v>
      </c>
      <c r="J28" s="16">
        <v>3</v>
      </c>
      <c r="K28" s="16" t="s">
        <v>130</v>
      </c>
      <c r="L28" s="18">
        <v>2760000</v>
      </c>
      <c r="M28" s="31" t="s">
        <v>48</v>
      </c>
      <c r="N28" s="28" t="s">
        <v>130</v>
      </c>
      <c r="O28" s="32">
        <v>3030000</v>
      </c>
      <c r="P28" s="17" t="s">
        <v>34</v>
      </c>
      <c r="Q28" s="16" t="s">
        <v>130</v>
      </c>
      <c r="R28" s="19" t="s">
        <v>34</v>
      </c>
      <c r="S28" s="17" t="s">
        <v>28</v>
      </c>
      <c r="T28" s="16" t="s">
        <v>130</v>
      </c>
      <c r="U28" s="19">
        <v>400000</v>
      </c>
      <c r="V28" s="20">
        <v>2</v>
      </c>
      <c r="W28" s="16" t="s">
        <v>130</v>
      </c>
      <c r="X28" s="21">
        <v>2400000</v>
      </c>
      <c r="Y28" s="29" t="s">
        <v>34</v>
      </c>
      <c r="Z28" s="28" t="s">
        <v>130</v>
      </c>
      <c r="AA28" s="30">
        <v>200000</v>
      </c>
      <c r="AB28" s="23">
        <f t="shared" si="10"/>
        <v>3</v>
      </c>
      <c r="AC28" s="16" t="s">
        <v>130</v>
      </c>
      <c r="AD28" s="18">
        <f t="shared" si="6"/>
        <v>3000000</v>
      </c>
      <c r="AE28" s="22">
        <f t="shared" si="0"/>
        <v>100</v>
      </c>
      <c r="AF28" s="24">
        <f t="shared" si="7"/>
        <v>99.009900990099013</v>
      </c>
      <c r="AG28" s="25">
        <f t="shared" si="11"/>
        <v>6</v>
      </c>
      <c r="AH28" s="16" t="s">
        <v>130</v>
      </c>
      <c r="AI28" s="19">
        <f t="shared" si="11"/>
        <v>5760000</v>
      </c>
      <c r="AJ28" s="25">
        <f t="shared" si="4"/>
        <v>66.666666666666671</v>
      </c>
      <c r="AK28" s="25">
        <f t="shared" si="5"/>
        <v>62.736897137629072</v>
      </c>
      <c r="AL28" s="16" t="s">
        <v>35</v>
      </c>
      <c r="AM28" s="16"/>
    </row>
    <row r="29" spans="1:39" s="12" customFormat="1" ht="44.25" customHeight="1" x14ac:dyDescent="0.25">
      <c r="A29" s="3" t="s">
        <v>139</v>
      </c>
      <c r="B29" s="3"/>
      <c r="C29" s="3"/>
      <c r="D29" s="3" t="s">
        <v>140</v>
      </c>
      <c r="E29" s="3" t="s">
        <v>141</v>
      </c>
      <c r="F29" s="3" t="s">
        <v>142</v>
      </c>
      <c r="G29" s="4">
        <v>100</v>
      </c>
      <c r="H29" s="3" t="s">
        <v>143</v>
      </c>
      <c r="I29" s="5">
        <v>78624558</v>
      </c>
      <c r="J29" s="3">
        <v>100</v>
      </c>
      <c r="K29" s="3" t="s">
        <v>143</v>
      </c>
      <c r="L29" s="5">
        <v>23952950</v>
      </c>
      <c r="M29" s="4" t="s">
        <v>144</v>
      </c>
      <c r="N29" s="3" t="s">
        <v>143</v>
      </c>
      <c r="O29" s="13">
        <f>O30</f>
        <v>24357300</v>
      </c>
      <c r="P29" s="14" t="s">
        <v>145</v>
      </c>
      <c r="Q29" s="3" t="s">
        <v>143</v>
      </c>
      <c r="R29" s="13">
        <f>R30</f>
        <v>18240000</v>
      </c>
      <c r="S29" s="14" t="s">
        <v>145</v>
      </c>
      <c r="T29" s="3" t="s">
        <v>143</v>
      </c>
      <c r="U29" s="13">
        <f>U30</f>
        <v>3376000</v>
      </c>
      <c r="V29" s="14" t="s">
        <v>145</v>
      </c>
      <c r="W29" s="3" t="s">
        <v>143</v>
      </c>
      <c r="X29" s="13">
        <f>X30</f>
        <v>447700</v>
      </c>
      <c r="Y29" s="14" t="s">
        <v>145</v>
      </c>
      <c r="Z29" s="3" t="s">
        <v>143</v>
      </c>
      <c r="AA29" s="13">
        <f>AA30</f>
        <v>2122250</v>
      </c>
      <c r="AB29" s="15">
        <f t="shared" si="10"/>
        <v>100</v>
      </c>
      <c r="AC29" s="3" t="s">
        <v>143</v>
      </c>
      <c r="AD29" s="5">
        <f>R29+U29+X29+AA29</f>
        <v>24185950</v>
      </c>
      <c r="AE29" s="8">
        <f>AB29/M29%</f>
        <v>100</v>
      </c>
      <c r="AF29" s="7">
        <f t="shared" si="7"/>
        <v>99.296514802543797</v>
      </c>
      <c r="AG29" s="10">
        <f t="shared" si="11"/>
        <v>200</v>
      </c>
      <c r="AH29" s="3" t="s">
        <v>143</v>
      </c>
      <c r="AI29" s="11">
        <f t="shared" si="11"/>
        <v>48138900</v>
      </c>
      <c r="AJ29" s="10">
        <f t="shared" si="4"/>
        <v>200</v>
      </c>
      <c r="AK29" s="10">
        <f t="shared" si="5"/>
        <v>61.226290136982392</v>
      </c>
      <c r="AL29" s="3" t="s">
        <v>35</v>
      </c>
      <c r="AM29" s="3"/>
    </row>
    <row r="30" spans="1:39" s="12" customFormat="1" ht="44.25" customHeight="1" x14ac:dyDescent="0.25">
      <c r="A30" s="3" t="s">
        <v>146</v>
      </c>
      <c r="B30" s="3"/>
      <c r="C30" s="3"/>
      <c r="D30" s="3" t="s">
        <v>147</v>
      </c>
      <c r="E30" s="3" t="s">
        <v>148</v>
      </c>
      <c r="F30" s="3" t="s">
        <v>149</v>
      </c>
      <c r="G30" s="4">
        <v>12</v>
      </c>
      <c r="H30" s="3" t="s">
        <v>150</v>
      </c>
      <c r="I30" s="5">
        <v>78624558</v>
      </c>
      <c r="J30" s="3">
        <v>4</v>
      </c>
      <c r="K30" s="3" t="s">
        <v>150</v>
      </c>
      <c r="L30" s="5">
        <v>23952950</v>
      </c>
      <c r="M30" s="4" t="s">
        <v>42</v>
      </c>
      <c r="N30" s="3" t="s">
        <v>150</v>
      </c>
      <c r="O30" s="13">
        <f>O31</f>
        <v>24357300</v>
      </c>
      <c r="P30" s="14" t="s">
        <v>28</v>
      </c>
      <c r="Q30" s="3" t="s">
        <v>150</v>
      </c>
      <c r="R30" s="13">
        <f>R31</f>
        <v>18240000</v>
      </c>
      <c r="S30" s="14" t="s">
        <v>28</v>
      </c>
      <c r="T30" s="3" t="s">
        <v>150</v>
      </c>
      <c r="U30" s="13">
        <f>U31</f>
        <v>3376000</v>
      </c>
      <c r="V30" s="14" t="s">
        <v>28</v>
      </c>
      <c r="W30" s="3" t="s">
        <v>150</v>
      </c>
      <c r="X30" s="13">
        <f>X31</f>
        <v>447700</v>
      </c>
      <c r="Y30" s="14" t="s">
        <v>28</v>
      </c>
      <c r="Z30" s="3" t="s">
        <v>150</v>
      </c>
      <c r="AA30" s="13">
        <f>AA31</f>
        <v>2122250</v>
      </c>
      <c r="AB30" s="15">
        <f t="shared" si="10"/>
        <v>4</v>
      </c>
      <c r="AC30" s="3" t="s">
        <v>150</v>
      </c>
      <c r="AD30" s="5">
        <f>R30+U30+X30+AA30</f>
        <v>24185950</v>
      </c>
      <c r="AE30" s="8">
        <f>AB30/M30%</f>
        <v>100</v>
      </c>
      <c r="AF30" s="7">
        <f t="shared" si="7"/>
        <v>99.296514802543797</v>
      </c>
      <c r="AG30" s="10">
        <f t="shared" si="11"/>
        <v>8</v>
      </c>
      <c r="AH30" s="3" t="s">
        <v>150</v>
      </c>
      <c r="AI30" s="11">
        <f t="shared" si="11"/>
        <v>48138900</v>
      </c>
      <c r="AJ30" s="10">
        <f t="shared" si="4"/>
        <v>66.666666666666671</v>
      </c>
      <c r="AK30" s="10">
        <f t="shared" si="5"/>
        <v>61.226290136982392</v>
      </c>
      <c r="AL30" s="3" t="s">
        <v>35</v>
      </c>
      <c r="AM30" s="3"/>
    </row>
    <row r="31" spans="1:39" ht="44.25" customHeight="1" x14ac:dyDescent="0.25">
      <c r="A31" s="16" t="s">
        <v>151</v>
      </c>
      <c r="B31" s="16"/>
      <c r="C31" s="16"/>
      <c r="D31" s="16" t="s">
        <v>152</v>
      </c>
      <c r="E31" s="16" t="s">
        <v>153</v>
      </c>
      <c r="F31" s="16" t="s">
        <v>154</v>
      </c>
      <c r="G31" s="17">
        <v>42</v>
      </c>
      <c r="H31" s="16" t="s">
        <v>40</v>
      </c>
      <c r="I31" s="18">
        <v>78624558</v>
      </c>
      <c r="J31" s="16">
        <v>14</v>
      </c>
      <c r="K31" s="16" t="s">
        <v>40</v>
      </c>
      <c r="L31" s="18">
        <v>23952950</v>
      </c>
      <c r="M31" s="31" t="s">
        <v>155</v>
      </c>
      <c r="N31" s="28" t="s">
        <v>40</v>
      </c>
      <c r="O31" s="32">
        <v>24357300</v>
      </c>
      <c r="P31" s="17" t="s">
        <v>156</v>
      </c>
      <c r="Q31" s="16" t="s">
        <v>40</v>
      </c>
      <c r="R31" s="19">
        <v>18240000</v>
      </c>
      <c r="S31" s="17" t="s">
        <v>48</v>
      </c>
      <c r="T31" s="16" t="s">
        <v>40</v>
      </c>
      <c r="U31" s="19">
        <v>3376000</v>
      </c>
      <c r="V31" s="20">
        <v>2</v>
      </c>
      <c r="W31" s="16" t="s">
        <v>40</v>
      </c>
      <c r="X31" s="21">
        <v>447700</v>
      </c>
      <c r="Y31" s="29">
        <v>1</v>
      </c>
      <c r="Z31" s="28" t="s">
        <v>40</v>
      </c>
      <c r="AA31" s="30">
        <v>2122250</v>
      </c>
      <c r="AB31" s="23">
        <f t="shared" si="10"/>
        <v>14</v>
      </c>
      <c r="AC31" s="16" t="s">
        <v>40</v>
      </c>
      <c r="AD31" s="18">
        <f t="shared" ref="AD31" si="12">R31+U31+X31+AA31</f>
        <v>24185950</v>
      </c>
      <c r="AE31" s="22">
        <f t="shared" ref="AE31" si="13">AB31/M31%</f>
        <v>99.999999999999986</v>
      </c>
      <c r="AF31" s="24">
        <f t="shared" si="7"/>
        <v>99.296514802543797</v>
      </c>
      <c r="AG31" s="25">
        <f t="shared" si="11"/>
        <v>28</v>
      </c>
      <c r="AH31" s="16" t="s">
        <v>40</v>
      </c>
      <c r="AI31" s="19">
        <f t="shared" si="11"/>
        <v>48138900</v>
      </c>
      <c r="AJ31" s="25">
        <f t="shared" si="4"/>
        <v>66.666666666666671</v>
      </c>
      <c r="AK31" s="25">
        <f t="shared" si="5"/>
        <v>61.226290136982392</v>
      </c>
      <c r="AL31" s="16" t="s">
        <v>35</v>
      </c>
      <c r="AM31" s="16"/>
    </row>
    <row r="32" spans="1:39" s="12" customFormat="1" ht="29.25" customHeight="1" x14ac:dyDescent="0.25">
      <c r="A32" s="3" t="s">
        <v>48</v>
      </c>
      <c r="B32" s="3"/>
      <c r="C32" s="3"/>
      <c r="D32" s="3" t="s">
        <v>157</v>
      </c>
      <c r="E32" s="3" t="s">
        <v>158</v>
      </c>
      <c r="F32" s="3" t="s">
        <v>159</v>
      </c>
      <c r="G32" s="4">
        <v>100</v>
      </c>
      <c r="H32" s="3" t="s">
        <v>143</v>
      </c>
      <c r="I32" s="5">
        <v>162241600</v>
      </c>
      <c r="J32" s="3">
        <v>100</v>
      </c>
      <c r="K32" s="3" t="s">
        <v>143</v>
      </c>
      <c r="L32" s="5">
        <v>23745400</v>
      </c>
      <c r="M32" s="4" t="s">
        <v>144</v>
      </c>
      <c r="N32" s="3" t="s">
        <v>143</v>
      </c>
      <c r="O32" s="13">
        <f>O33</f>
        <v>19502700</v>
      </c>
      <c r="P32" s="14" t="s">
        <v>145</v>
      </c>
      <c r="Q32" s="3" t="s">
        <v>143</v>
      </c>
      <c r="R32" s="13" t="str">
        <f>R33</f>
        <v>0</v>
      </c>
      <c r="S32" s="14" t="s">
        <v>145</v>
      </c>
      <c r="T32" s="3" t="s">
        <v>143</v>
      </c>
      <c r="U32" s="13">
        <f>U33</f>
        <v>2510500</v>
      </c>
      <c r="V32" s="14" t="s">
        <v>145</v>
      </c>
      <c r="W32" s="3" t="s">
        <v>143</v>
      </c>
      <c r="X32" s="13">
        <f>X33</f>
        <v>1680200</v>
      </c>
      <c r="Y32" s="14" t="s">
        <v>145</v>
      </c>
      <c r="Z32" s="3" t="s">
        <v>143</v>
      </c>
      <c r="AA32" s="13">
        <f>AA33</f>
        <v>11874500</v>
      </c>
      <c r="AB32" s="15">
        <f t="shared" si="10"/>
        <v>100</v>
      </c>
      <c r="AC32" s="3" t="s">
        <v>143</v>
      </c>
      <c r="AD32" s="5">
        <f>R32+U32+X32+AA32</f>
        <v>16065200</v>
      </c>
      <c r="AE32" s="8">
        <f>AB32/M32%</f>
        <v>100</v>
      </c>
      <c r="AF32" s="7">
        <f t="shared" si="7"/>
        <v>82.374235362283173</v>
      </c>
      <c r="AG32" s="10">
        <f t="shared" si="11"/>
        <v>200</v>
      </c>
      <c r="AH32" s="3" t="s">
        <v>143</v>
      </c>
      <c r="AI32" s="11">
        <f t="shared" si="11"/>
        <v>39810600</v>
      </c>
      <c r="AJ32" s="10">
        <f t="shared" si="4"/>
        <v>200</v>
      </c>
      <c r="AK32" s="10">
        <f t="shared" si="5"/>
        <v>24.537849725347876</v>
      </c>
      <c r="AL32" s="3" t="s">
        <v>35</v>
      </c>
      <c r="AM32" s="3"/>
    </row>
    <row r="33" spans="1:39" s="12" customFormat="1" ht="29.25" customHeight="1" x14ac:dyDescent="0.25">
      <c r="A33" s="3" t="s">
        <v>160</v>
      </c>
      <c r="B33" s="3"/>
      <c r="C33" s="3"/>
      <c r="D33" s="3" t="s">
        <v>161</v>
      </c>
      <c r="E33" s="3" t="s">
        <v>162</v>
      </c>
      <c r="F33" s="3" t="s">
        <v>163</v>
      </c>
      <c r="G33" s="4">
        <v>6</v>
      </c>
      <c r="H33" s="3" t="s">
        <v>150</v>
      </c>
      <c r="I33" s="5">
        <v>162241600</v>
      </c>
      <c r="J33" s="3">
        <v>2</v>
      </c>
      <c r="K33" s="3" t="s">
        <v>150</v>
      </c>
      <c r="L33" s="5">
        <v>23745400</v>
      </c>
      <c r="M33" s="4" t="s">
        <v>42</v>
      </c>
      <c r="N33" s="3" t="s">
        <v>150</v>
      </c>
      <c r="O33" s="13">
        <f>O34</f>
        <v>19502700</v>
      </c>
      <c r="P33" s="14" t="s">
        <v>28</v>
      </c>
      <c r="Q33" s="3" t="s">
        <v>150</v>
      </c>
      <c r="R33" s="13" t="str">
        <f>R34</f>
        <v>0</v>
      </c>
      <c r="S33" s="14" t="s">
        <v>28</v>
      </c>
      <c r="T33" s="3" t="s">
        <v>150</v>
      </c>
      <c r="U33" s="13">
        <f>U34</f>
        <v>2510500</v>
      </c>
      <c r="V33" s="14" t="s">
        <v>28</v>
      </c>
      <c r="W33" s="3" t="s">
        <v>150</v>
      </c>
      <c r="X33" s="13">
        <f>X34</f>
        <v>1680200</v>
      </c>
      <c r="Y33" s="14" t="s">
        <v>28</v>
      </c>
      <c r="Z33" s="3" t="s">
        <v>150</v>
      </c>
      <c r="AA33" s="13">
        <f>AA34</f>
        <v>11874500</v>
      </c>
      <c r="AB33" s="15">
        <f t="shared" si="10"/>
        <v>4</v>
      </c>
      <c r="AC33" s="3" t="s">
        <v>150</v>
      </c>
      <c r="AD33" s="5">
        <f>R33+U33+X33+AA33</f>
        <v>16065200</v>
      </c>
      <c r="AE33" s="8">
        <f>AB33/M33%</f>
        <v>100</v>
      </c>
      <c r="AF33" s="7">
        <f t="shared" si="7"/>
        <v>82.374235362283173</v>
      </c>
      <c r="AG33" s="10">
        <f t="shared" si="11"/>
        <v>6</v>
      </c>
      <c r="AH33" s="3" t="s">
        <v>150</v>
      </c>
      <c r="AI33" s="11">
        <f t="shared" si="11"/>
        <v>39810600</v>
      </c>
      <c r="AJ33" s="10">
        <f t="shared" si="4"/>
        <v>100</v>
      </c>
      <c r="AK33" s="10">
        <f t="shared" si="5"/>
        <v>24.537849725347876</v>
      </c>
      <c r="AL33" s="3" t="s">
        <v>35</v>
      </c>
      <c r="AM33" s="3"/>
    </row>
    <row r="34" spans="1:39" ht="44.25" customHeight="1" x14ac:dyDescent="0.25">
      <c r="A34" s="16" t="s">
        <v>164</v>
      </c>
      <c r="B34" s="16"/>
      <c r="C34" s="16"/>
      <c r="D34" s="16" t="s">
        <v>165</v>
      </c>
      <c r="E34" s="16" t="s">
        <v>166</v>
      </c>
      <c r="F34" s="16" t="s">
        <v>167</v>
      </c>
      <c r="G34" s="17">
        <v>39</v>
      </c>
      <c r="H34" s="16" t="s">
        <v>53</v>
      </c>
      <c r="I34" s="18">
        <v>162241600</v>
      </c>
      <c r="J34" s="16">
        <v>13</v>
      </c>
      <c r="K34" s="16" t="s">
        <v>53</v>
      </c>
      <c r="L34" s="18">
        <v>23745400</v>
      </c>
      <c r="M34" s="31" t="s">
        <v>54</v>
      </c>
      <c r="N34" s="28" t="s">
        <v>53</v>
      </c>
      <c r="O34" s="32">
        <v>19502700</v>
      </c>
      <c r="P34" s="17" t="s">
        <v>48</v>
      </c>
      <c r="Q34" s="16" t="s">
        <v>53</v>
      </c>
      <c r="R34" s="19" t="s">
        <v>34</v>
      </c>
      <c r="S34" s="17" t="s">
        <v>48</v>
      </c>
      <c r="T34" s="16" t="s">
        <v>53</v>
      </c>
      <c r="U34" s="19">
        <v>2510500</v>
      </c>
      <c r="V34" s="20">
        <v>3</v>
      </c>
      <c r="W34" s="16" t="s">
        <v>53</v>
      </c>
      <c r="X34" s="21">
        <v>1680200</v>
      </c>
      <c r="Y34" s="29">
        <v>3</v>
      </c>
      <c r="Z34" s="28" t="s">
        <v>53</v>
      </c>
      <c r="AA34" s="30">
        <v>11874500</v>
      </c>
      <c r="AB34" s="23">
        <f t="shared" si="10"/>
        <v>12</v>
      </c>
      <c r="AC34" s="16" t="s">
        <v>53</v>
      </c>
      <c r="AD34" s="18">
        <f t="shared" ref="AD34" si="14">R34+U34+X34+AA34</f>
        <v>16065200</v>
      </c>
      <c r="AE34" s="22">
        <f t="shared" ref="AE34" si="15">AB34/M34%</f>
        <v>100</v>
      </c>
      <c r="AF34" s="24">
        <f t="shared" si="7"/>
        <v>82.374235362283173</v>
      </c>
      <c r="AG34" s="25">
        <f t="shared" si="11"/>
        <v>25</v>
      </c>
      <c r="AH34" s="16" t="s">
        <v>53</v>
      </c>
      <c r="AI34" s="19">
        <f t="shared" si="11"/>
        <v>39810600</v>
      </c>
      <c r="AJ34" s="25">
        <f t="shared" si="4"/>
        <v>64.102564102564102</v>
      </c>
      <c r="AK34" s="25">
        <f t="shared" si="5"/>
        <v>24.537849725347876</v>
      </c>
      <c r="AL34" s="16" t="s">
        <v>35</v>
      </c>
      <c r="AM34" s="16"/>
    </row>
    <row r="35" spans="1:39" s="12" customFormat="1" ht="44.25" customHeight="1" x14ac:dyDescent="0.25">
      <c r="A35" s="3" t="s">
        <v>42</v>
      </c>
      <c r="B35" s="3"/>
      <c r="C35" s="3"/>
      <c r="D35" s="3" t="s">
        <v>168</v>
      </c>
      <c r="E35" s="3" t="s">
        <v>169</v>
      </c>
      <c r="F35" s="3" t="s">
        <v>170</v>
      </c>
      <c r="G35" s="4">
        <v>100</v>
      </c>
      <c r="H35" s="3" t="s">
        <v>143</v>
      </c>
      <c r="I35" s="5">
        <v>278973907</v>
      </c>
      <c r="J35" s="3">
        <v>100</v>
      </c>
      <c r="K35" s="3" t="s">
        <v>143</v>
      </c>
      <c r="L35" s="5">
        <v>127763900</v>
      </c>
      <c r="M35" s="4" t="s">
        <v>144</v>
      </c>
      <c r="N35" s="3" t="s">
        <v>143</v>
      </c>
      <c r="O35" s="13">
        <f>O36</f>
        <v>122649850</v>
      </c>
      <c r="P35" s="14" t="s">
        <v>145</v>
      </c>
      <c r="Q35" s="3" t="s">
        <v>143</v>
      </c>
      <c r="R35" s="13">
        <f>R36</f>
        <v>120000</v>
      </c>
      <c r="S35" s="14" t="s">
        <v>145</v>
      </c>
      <c r="T35" s="3" t="s">
        <v>143</v>
      </c>
      <c r="U35" s="13">
        <f>U36</f>
        <v>15302500</v>
      </c>
      <c r="V35" s="14" t="s">
        <v>145</v>
      </c>
      <c r="W35" s="3" t="s">
        <v>143</v>
      </c>
      <c r="X35" s="13">
        <f>X36</f>
        <v>96966880</v>
      </c>
      <c r="Y35" s="14" t="s">
        <v>145</v>
      </c>
      <c r="Z35" s="3" t="s">
        <v>143</v>
      </c>
      <c r="AA35" s="13">
        <f>AA36</f>
        <v>8140000</v>
      </c>
      <c r="AB35" s="15">
        <f t="shared" si="10"/>
        <v>100</v>
      </c>
      <c r="AC35" s="3" t="s">
        <v>143</v>
      </c>
      <c r="AD35" s="5">
        <f>R35+U35+X35+AA35</f>
        <v>120529380</v>
      </c>
      <c r="AE35" s="8">
        <f>AB35/M35%</f>
        <v>100</v>
      </c>
      <c r="AF35" s="7">
        <f t="shared" si="7"/>
        <v>98.271118961825067</v>
      </c>
      <c r="AG35" s="10">
        <f t="shared" si="11"/>
        <v>200</v>
      </c>
      <c r="AH35" s="3" t="s">
        <v>143</v>
      </c>
      <c r="AI35" s="11">
        <f t="shared" si="11"/>
        <v>248293280</v>
      </c>
      <c r="AJ35" s="10">
        <f t="shared" si="4"/>
        <v>200</v>
      </c>
      <c r="AK35" s="10">
        <f t="shared" si="5"/>
        <v>89.002330959934554</v>
      </c>
      <c r="AL35" s="3" t="s">
        <v>35</v>
      </c>
      <c r="AM35" s="3"/>
    </row>
    <row r="36" spans="1:39" s="12" customFormat="1" ht="15" customHeight="1" x14ac:dyDescent="0.25">
      <c r="A36" s="3" t="s">
        <v>171</v>
      </c>
      <c r="B36" s="3"/>
      <c r="C36" s="3"/>
      <c r="D36" s="3" t="s">
        <v>172</v>
      </c>
      <c r="E36" s="3" t="s">
        <v>173</v>
      </c>
      <c r="F36" s="3" t="s">
        <v>174</v>
      </c>
      <c r="G36" s="4">
        <v>6</v>
      </c>
      <c r="H36" s="3" t="s">
        <v>150</v>
      </c>
      <c r="I36" s="5">
        <v>278973907</v>
      </c>
      <c r="J36" s="3">
        <v>2</v>
      </c>
      <c r="K36" s="3" t="s">
        <v>150</v>
      </c>
      <c r="L36" s="5">
        <v>127763900</v>
      </c>
      <c r="M36" s="4" t="s">
        <v>139</v>
      </c>
      <c r="N36" s="3" t="s">
        <v>150</v>
      </c>
      <c r="O36" s="13">
        <f>O37</f>
        <v>122649850</v>
      </c>
      <c r="P36" s="14" t="s">
        <v>28</v>
      </c>
      <c r="Q36" s="3" t="s">
        <v>150</v>
      </c>
      <c r="R36" s="13">
        <f>R37</f>
        <v>120000</v>
      </c>
      <c r="S36" s="14" t="s">
        <v>28</v>
      </c>
      <c r="T36" s="3" t="s">
        <v>150</v>
      </c>
      <c r="U36" s="13">
        <f>U37</f>
        <v>15302500</v>
      </c>
      <c r="V36" s="14" t="s">
        <v>28</v>
      </c>
      <c r="W36" s="3" t="s">
        <v>150</v>
      </c>
      <c r="X36" s="13">
        <f>X37</f>
        <v>96966880</v>
      </c>
      <c r="Y36" s="14" t="s">
        <v>28</v>
      </c>
      <c r="Z36" s="3" t="s">
        <v>150</v>
      </c>
      <c r="AA36" s="13">
        <f>AA37</f>
        <v>8140000</v>
      </c>
      <c r="AB36" s="15">
        <f t="shared" si="10"/>
        <v>4</v>
      </c>
      <c r="AC36" s="3" t="s">
        <v>150</v>
      </c>
      <c r="AD36" s="5">
        <f>R36+U36+X36+AA36</f>
        <v>120529380</v>
      </c>
      <c r="AE36" s="8">
        <f>AB36/M36%</f>
        <v>200</v>
      </c>
      <c r="AF36" s="7">
        <f t="shared" si="7"/>
        <v>98.271118961825067</v>
      </c>
      <c r="AG36" s="10">
        <f t="shared" si="11"/>
        <v>6</v>
      </c>
      <c r="AH36" s="3" t="s">
        <v>150</v>
      </c>
      <c r="AI36" s="11">
        <f t="shared" si="11"/>
        <v>248293280</v>
      </c>
      <c r="AJ36" s="10">
        <f t="shared" si="4"/>
        <v>100</v>
      </c>
      <c r="AK36" s="10">
        <f t="shared" si="5"/>
        <v>89.002330959934554</v>
      </c>
      <c r="AL36" s="3" t="s">
        <v>35</v>
      </c>
      <c r="AM36" s="3"/>
    </row>
    <row r="37" spans="1:39" ht="59.25" customHeight="1" x14ac:dyDescent="0.25">
      <c r="A37" s="16" t="s">
        <v>175</v>
      </c>
      <c r="B37" s="16"/>
      <c r="C37" s="16"/>
      <c r="D37" s="16" t="s">
        <v>176</v>
      </c>
      <c r="E37" s="16" t="s">
        <v>177</v>
      </c>
      <c r="F37" s="16" t="s">
        <v>178</v>
      </c>
      <c r="G37" s="17">
        <v>54</v>
      </c>
      <c r="H37" s="16" t="s">
        <v>53</v>
      </c>
      <c r="I37" s="18">
        <v>278973907</v>
      </c>
      <c r="J37" s="16">
        <v>18</v>
      </c>
      <c r="K37" s="16" t="s">
        <v>53</v>
      </c>
      <c r="L37" s="18">
        <v>127763900</v>
      </c>
      <c r="M37" s="31" t="s">
        <v>179</v>
      </c>
      <c r="N37" s="28" t="s">
        <v>53</v>
      </c>
      <c r="O37" s="32">
        <v>122649850</v>
      </c>
      <c r="P37" s="17" t="s">
        <v>139</v>
      </c>
      <c r="Q37" s="16" t="s">
        <v>53</v>
      </c>
      <c r="R37" s="19">
        <v>120000</v>
      </c>
      <c r="S37" s="17" t="s">
        <v>139</v>
      </c>
      <c r="T37" s="16" t="s">
        <v>53</v>
      </c>
      <c r="U37" s="19">
        <v>15302500</v>
      </c>
      <c r="V37" s="20">
        <v>4</v>
      </c>
      <c r="W37" s="16" t="s">
        <v>53</v>
      </c>
      <c r="X37" s="21">
        <v>96966880</v>
      </c>
      <c r="Y37" s="29">
        <v>1</v>
      </c>
      <c r="Z37" s="28" t="s">
        <v>53</v>
      </c>
      <c r="AA37" s="30">
        <v>8140000</v>
      </c>
      <c r="AB37" s="23">
        <f t="shared" si="10"/>
        <v>9</v>
      </c>
      <c r="AC37" s="16" t="s">
        <v>53</v>
      </c>
      <c r="AD37" s="18">
        <f t="shared" ref="AD37" si="16">R37+U37+X37+AA37</f>
        <v>120529380</v>
      </c>
      <c r="AE37" s="22">
        <f t="shared" ref="AE37" si="17">AB37/M37%</f>
        <v>100</v>
      </c>
      <c r="AF37" s="24">
        <f t="shared" si="7"/>
        <v>98.271118961825067</v>
      </c>
      <c r="AG37" s="25">
        <f t="shared" si="11"/>
        <v>27</v>
      </c>
      <c r="AH37" s="16" t="s">
        <v>53</v>
      </c>
      <c r="AI37" s="19">
        <f t="shared" si="11"/>
        <v>248293280</v>
      </c>
      <c r="AJ37" s="25">
        <f t="shared" si="4"/>
        <v>50</v>
      </c>
      <c r="AK37" s="25">
        <f t="shared" si="5"/>
        <v>89.002330959934554</v>
      </c>
      <c r="AL37" s="16" t="s">
        <v>35</v>
      </c>
      <c r="AM37" s="16"/>
    </row>
    <row r="38" spans="1:39" s="12" customFormat="1" ht="29.25" customHeight="1" x14ac:dyDescent="0.25">
      <c r="A38" s="3" t="s">
        <v>180</v>
      </c>
      <c r="B38" s="3"/>
      <c r="C38" s="3"/>
      <c r="D38" s="3" t="s">
        <v>181</v>
      </c>
      <c r="E38" s="3" t="s">
        <v>182</v>
      </c>
      <c r="F38" s="3" t="s">
        <v>183</v>
      </c>
      <c r="G38" s="4">
        <v>80</v>
      </c>
      <c r="H38" s="3" t="s">
        <v>143</v>
      </c>
      <c r="I38" s="5">
        <v>86312369</v>
      </c>
      <c r="J38" s="3">
        <v>80</v>
      </c>
      <c r="K38" s="3" t="s">
        <v>143</v>
      </c>
      <c r="L38" s="5">
        <v>18676300</v>
      </c>
      <c r="M38" s="4" t="s">
        <v>184</v>
      </c>
      <c r="N38" s="3" t="s">
        <v>143</v>
      </c>
      <c r="O38" s="13">
        <f>O39</f>
        <v>17532690</v>
      </c>
      <c r="P38" s="14" t="s">
        <v>185</v>
      </c>
      <c r="Q38" s="3" t="s">
        <v>143</v>
      </c>
      <c r="R38" s="13">
        <f>R39</f>
        <v>1599500</v>
      </c>
      <c r="S38" s="14" t="s">
        <v>185</v>
      </c>
      <c r="T38" s="3" t="s">
        <v>143</v>
      </c>
      <c r="U38" s="13">
        <f>U39</f>
        <v>5036100</v>
      </c>
      <c r="V38" s="14" t="s">
        <v>185</v>
      </c>
      <c r="W38" s="3" t="s">
        <v>143</v>
      </c>
      <c r="X38" s="13">
        <f>X39</f>
        <v>6705000</v>
      </c>
      <c r="Y38" s="14" t="s">
        <v>185</v>
      </c>
      <c r="Z38" s="3" t="s">
        <v>143</v>
      </c>
      <c r="AA38" s="13">
        <f>AA39</f>
        <v>3309900</v>
      </c>
      <c r="AB38" s="15">
        <f t="shared" si="10"/>
        <v>80</v>
      </c>
      <c r="AC38" s="3" t="s">
        <v>143</v>
      </c>
      <c r="AD38" s="5">
        <f>R38+U38+X38+AA38</f>
        <v>16650500</v>
      </c>
      <c r="AE38" s="8">
        <f>AB38/M38%</f>
        <v>100</v>
      </c>
      <c r="AF38" s="7">
        <f t="shared" si="7"/>
        <v>94.968313476140864</v>
      </c>
      <c r="AG38" s="10">
        <f t="shared" si="11"/>
        <v>160</v>
      </c>
      <c r="AH38" s="3" t="s">
        <v>143</v>
      </c>
      <c r="AI38" s="11">
        <f t="shared" si="11"/>
        <v>35326800</v>
      </c>
      <c r="AJ38" s="10">
        <f t="shared" si="4"/>
        <v>200</v>
      </c>
      <c r="AK38" s="10">
        <f t="shared" si="5"/>
        <v>40.929012155835977</v>
      </c>
      <c r="AL38" s="3" t="s">
        <v>35</v>
      </c>
      <c r="AM38" s="3"/>
    </row>
    <row r="39" spans="1:39" s="12" customFormat="1" ht="44.25" customHeight="1" x14ac:dyDescent="0.25">
      <c r="A39" s="3" t="s">
        <v>186</v>
      </c>
      <c r="B39" s="3"/>
      <c r="C39" s="3"/>
      <c r="D39" s="3" t="s">
        <v>187</v>
      </c>
      <c r="E39" s="3" t="s">
        <v>188</v>
      </c>
      <c r="F39" s="3" t="s">
        <v>189</v>
      </c>
      <c r="G39" s="4">
        <v>6</v>
      </c>
      <c r="H39" s="3" t="s">
        <v>150</v>
      </c>
      <c r="I39" s="5">
        <v>86312369</v>
      </c>
      <c r="J39" s="3">
        <v>2</v>
      </c>
      <c r="K39" s="3" t="s">
        <v>150</v>
      </c>
      <c r="L39" s="5">
        <v>18676300</v>
      </c>
      <c r="M39" s="4" t="s">
        <v>42</v>
      </c>
      <c r="N39" s="3" t="s">
        <v>150</v>
      </c>
      <c r="O39" s="13">
        <f>O40</f>
        <v>17532690</v>
      </c>
      <c r="P39" s="14" t="s">
        <v>28</v>
      </c>
      <c r="Q39" s="3" t="s">
        <v>150</v>
      </c>
      <c r="R39" s="13">
        <f>R40</f>
        <v>1599500</v>
      </c>
      <c r="S39" s="14" t="s">
        <v>28</v>
      </c>
      <c r="T39" s="3" t="s">
        <v>150</v>
      </c>
      <c r="U39" s="13">
        <f>U40</f>
        <v>5036100</v>
      </c>
      <c r="V39" s="14" t="s">
        <v>28</v>
      </c>
      <c r="W39" s="3" t="s">
        <v>150</v>
      </c>
      <c r="X39" s="13">
        <f>X40</f>
        <v>6705000</v>
      </c>
      <c r="Y39" s="14" t="s">
        <v>28</v>
      </c>
      <c r="Z39" s="3" t="s">
        <v>150</v>
      </c>
      <c r="AA39" s="13">
        <f>AA40</f>
        <v>3309900</v>
      </c>
      <c r="AB39" s="15">
        <f t="shared" si="10"/>
        <v>4</v>
      </c>
      <c r="AC39" s="3" t="s">
        <v>150</v>
      </c>
      <c r="AD39" s="5">
        <f>R39+U39+X39+AA39</f>
        <v>16650500</v>
      </c>
      <c r="AE39" s="8">
        <f>AB39/M39%</f>
        <v>100</v>
      </c>
      <c r="AF39" s="7">
        <f t="shared" si="7"/>
        <v>94.968313476140864</v>
      </c>
      <c r="AG39" s="10">
        <f t="shared" si="11"/>
        <v>6</v>
      </c>
      <c r="AH39" s="3" t="s">
        <v>150</v>
      </c>
      <c r="AI39" s="11">
        <f t="shared" si="11"/>
        <v>35326800</v>
      </c>
      <c r="AJ39" s="10">
        <f t="shared" si="4"/>
        <v>100</v>
      </c>
      <c r="AK39" s="10">
        <f t="shared" si="5"/>
        <v>40.929012155835977</v>
      </c>
      <c r="AL39" s="3" t="s">
        <v>35</v>
      </c>
      <c r="AM39" s="3"/>
    </row>
    <row r="40" spans="1:39" ht="44.25" customHeight="1" x14ac:dyDescent="0.25">
      <c r="A40" s="16" t="s">
        <v>190</v>
      </c>
      <c r="B40" s="16"/>
      <c r="C40" s="16"/>
      <c r="D40" s="16" t="s">
        <v>191</v>
      </c>
      <c r="E40" s="16" t="s">
        <v>192</v>
      </c>
      <c r="F40" s="16" t="s">
        <v>193</v>
      </c>
      <c r="G40" s="17">
        <v>54</v>
      </c>
      <c r="H40" s="16" t="s">
        <v>40</v>
      </c>
      <c r="I40" s="18">
        <v>86312369</v>
      </c>
      <c r="J40" s="16">
        <v>17</v>
      </c>
      <c r="K40" s="16" t="s">
        <v>40</v>
      </c>
      <c r="L40" s="18">
        <v>18676300</v>
      </c>
      <c r="M40" s="31" t="s">
        <v>194</v>
      </c>
      <c r="N40" s="28" t="s">
        <v>40</v>
      </c>
      <c r="O40" s="32">
        <v>17532690</v>
      </c>
      <c r="P40" s="17" t="s">
        <v>195</v>
      </c>
      <c r="Q40" s="16" t="s">
        <v>40</v>
      </c>
      <c r="R40" s="19">
        <v>1599500</v>
      </c>
      <c r="S40" s="17" t="s">
        <v>185</v>
      </c>
      <c r="T40" s="16" t="s">
        <v>40</v>
      </c>
      <c r="U40" s="19">
        <v>5036100</v>
      </c>
      <c r="V40" s="20">
        <v>17</v>
      </c>
      <c r="W40" s="16" t="s">
        <v>40</v>
      </c>
      <c r="X40" s="21">
        <v>6705000</v>
      </c>
      <c r="Y40" s="20">
        <v>14</v>
      </c>
      <c r="Z40" s="28" t="s">
        <v>40</v>
      </c>
      <c r="AA40" s="30">
        <v>3309900</v>
      </c>
      <c r="AB40" s="23">
        <f t="shared" si="10"/>
        <v>68</v>
      </c>
      <c r="AC40" s="16" t="s">
        <v>40</v>
      </c>
      <c r="AD40" s="18">
        <f t="shared" ref="AD40" si="18">R40+U40+X40+AA40</f>
        <v>16650500</v>
      </c>
      <c r="AE40" s="22">
        <f t="shared" ref="AE40" si="19">AB40/M40%</f>
        <v>99.999999999999986</v>
      </c>
      <c r="AF40" s="24">
        <f t="shared" si="7"/>
        <v>94.968313476140864</v>
      </c>
      <c r="AG40" s="25">
        <f t="shared" si="11"/>
        <v>85</v>
      </c>
      <c r="AH40" s="16" t="s">
        <v>40</v>
      </c>
      <c r="AI40" s="19">
        <f t="shared" si="11"/>
        <v>35326800</v>
      </c>
      <c r="AJ40" s="25">
        <f t="shared" si="4"/>
        <v>157.40740740740739</v>
      </c>
      <c r="AK40" s="25">
        <f t="shared" si="5"/>
        <v>40.929012155835977</v>
      </c>
      <c r="AL40" s="16" t="s">
        <v>35</v>
      </c>
      <c r="AM40" s="16"/>
    </row>
    <row r="41" spans="1:39" ht="36" customHeight="1" x14ac:dyDescent="0.25">
      <c r="A41" s="37" t="s">
        <v>196</v>
      </c>
      <c r="B41" s="38"/>
      <c r="C41" s="38"/>
      <c r="D41" s="38"/>
      <c r="E41" s="38"/>
      <c r="F41" s="39"/>
      <c r="G41" s="36">
        <f>I38+I35+I32+I29+I6</f>
        <v>11821158860</v>
      </c>
      <c r="H41" s="36"/>
      <c r="I41" s="36"/>
      <c r="J41" s="36">
        <f>L38+L35+L32+L29+L6</f>
        <v>4254203156</v>
      </c>
      <c r="K41" s="36"/>
      <c r="L41" s="36"/>
      <c r="M41" s="36">
        <f>O38+O35+O32+O29+O6</f>
        <v>4307258924</v>
      </c>
      <c r="N41" s="36"/>
      <c r="O41" s="36"/>
      <c r="P41" s="36">
        <f>R38+R35+R32+R29+R6</f>
        <v>955258691</v>
      </c>
      <c r="Q41" s="36"/>
      <c r="R41" s="36"/>
      <c r="S41" s="36">
        <f>U38+U35+U32+U29+U6</f>
        <v>1145433715</v>
      </c>
      <c r="T41" s="36"/>
      <c r="U41" s="36"/>
      <c r="V41" s="36">
        <f>X38+X35+X32+X29+X6</f>
        <v>929773808</v>
      </c>
      <c r="W41" s="36"/>
      <c r="X41" s="36"/>
      <c r="Y41" s="36">
        <f>AA38+AA35+AA32+AA29+AA6</f>
        <v>911013623</v>
      </c>
      <c r="Z41" s="36"/>
      <c r="AA41" s="36"/>
      <c r="AB41" s="36">
        <f>AD38+AD35+AD32+AD29+AD6</f>
        <v>3941479837</v>
      </c>
      <c r="AC41" s="36"/>
      <c r="AD41" s="36"/>
      <c r="AE41" s="40">
        <v>0</v>
      </c>
      <c r="AF41" s="40"/>
      <c r="AG41" s="36">
        <f>AI38+AI35+AI32+AI29+AI6</f>
        <v>8195682993</v>
      </c>
      <c r="AH41" s="36"/>
      <c r="AI41" s="36"/>
      <c r="AJ41" s="40">
        <v>0</v>
      </c>
      <c r="AK41" s="40"/>
      <c r="AL41" s="40"/>
      <c r="AM41" s="40"/>
    </row>
    <row r="44" spans="1:39" x14ac:dyDescent="0.25">
      <c r="AF44" s="33"/>
    </row>
    <row r="45" spans="1:39" x14ac:dyDescent="0.25">
      <c r="AF45" s="33"/>
    </row>
    <row r="46" spans="1:39" x14ac:dyDescent="0.25">
      <c r="AF46" s="33"/>
    </row>
  </sheetData>
  <mergeCells count="73">
    <mergeCell ref="AL41:AM41"/>
    <mergeCell ref="V41:X41"/>
    <mergeCell ref="Y41:AA41"/>
    <mergeCell ref="AB41:AD41"/>
    <mergeCell ref="AE41:AF41"/>
    <mergeCell ref="AG41:AI41"/>
    <mergeCell ref="AJ41:AK41"/>
    <mergeCell ref="A41:F41"/>
    <mergeCell ref="G41:I41"/>
    <mergeCell ref="J41:L41"/>
    <mergeCell ref="M41:O41"/>
    <mergeCell ref="P41:R41"/>
    <mergeCell ref="S41:U41"/>
    <mergeCell ref="AE4:AE5"/>
    <mergeCell ref="AF4:AF5"/>
    <mergeCell ref="AG4:AH4"/>
    <mergeCell ref="AI4:AI5"/>
    <mergeCell ref="AM3:AM5"/>
    <mergeCell ref="G4:H4"/>
    <mergeCell ref="I4:I5"/>
    <mergeCell ref="J4:K4"/>
    <mergeCell ref="L4:L5"/>
    <mergeCell ref="M4:N4"/>
    <mergeCell ref="O4:O5"/>
    <mergeCell ref="P4:Q4"/>
    <mergeCell ref="R4:R5"/>
    <mergeCell ref="V3:X3"/>
    <mergeCell ref="Y3:AA3"/>
    <mergeCell ref="AB3:AD3"/>
    <mergeCell ref="AE3:AF3"/>
    <mergeCell ref="AG3:AI3"/>
    <mergeCell ref="AJ3:AK3"/>
    <mergeCell ref="AJ4:AJ5"/>
    <mergeCell ref="G3:I3"/>
    <mergeCell ref="J3:L3"/>
    <mergeCell ref="M3:O3"/>
    <mergeCell ref="P3:R3"/>
    <mergeCell ref="AL3:AL5"/>
    <mergeCell ref="AK4:AK5"/>
    <mergeCell ref="V4:W4"/>
    <mergeCell ref="X4:X5"/>
    <mergeCell ref="Y4:Z4"/>
    <mergeCell ref="AA4:AA5"/>
    <mergeCell ref="AB4:AC4"/>
    <mergeCell ref="AD4:AD5"/>
    <mergeCell ref="S3:U3"/>
    <mergeCell ref="S4:T4"/>
    <mergeCell ref="U4:U5"/>
    <mergeCell ref="AG1:AI2"/>
    <mergeCell ref="AJ1:AK2"/>
    <mergeCell ref="AL1:AL2"/>
    <mergeCell ref="AM1:AM2"/>
    <mergeCell ref="P2:R2"/>
    <mergeCell ref="S2:U2"/>
    <mergeCell ref="V2:X2"/>
    <mergeCell ref="Y2:AA2"/>
    <mergeCell ref="AE1:AF2"/>
    <mergeCell ref="G1:I2"/>
    <mergeCell ref="J1:L2"/>
    <mergeCell ref="M1:O2"/>
    <mergeCell ref="P1:AA1"/>
    <mergeCell ref="AB1:AD2"/>
    <mergeCell ref="A1:A5"/>
    <mergeCell ref="B1:B2"/>
    <mergeCell ref="C1:C2"/>
    <mergeCell ref="D1:D2"/>
    <mergeCell ref="E1:E2"/>
    <mergeCell ref="F1:F2"/>
    <mergeCell ref="B3:B5"/>
    <mergeCell ref="C3:C5"/>
    <mergeCell ref="D3:D5"/>
    <mergeCell ref="E3:E5"/>
    <mergeCell ref="F3:F5"/>
  </mergeCells>
  <pageMargins left="0.75" right="0.75" top="1" bottom="1" header="0.5" footer="0.5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KECAMATAN_TW4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Windows User</cp:lastModifiedBy>
  <dcterms:created xsi:type="dcterms:W3CDTF">2025-10-02T05:54:16Z</dcterms:created>
  <dcterms:modified xsi:type="dcterms:W3CDTF">2026-01-05T14:57:07Z</dcterms:modified>
</cp:coreProperties>
</file>