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E:\ITA\2026\monev renja\"/>
    </mc:Choice>
  </mc:AlternateContent>
  <xr:revisionPtr revIDLastSave="0" documentId="13_ncr:1_{AE17A8A8-3D75-4E81-8C84-D6011DE25017}" xr6:coauthVersionLast="47" xr6:coauthVersionMax="47" xr10:uidLastSave="{00000000-0000-0000-0000-000000000000}"/>
  <bookViews>
    <workbookView xWindow="-110" yWindow="-110" windowWidth="19420" windowHeight="10420" firstSheet="1" activeTab="1" xr2:uid="{00000000-000D-0000-FFFF-FFFF00000000}"/>
  </bookViews>
  <sheets>
    <sheet name="Tw I" sheetId="1" state="hidden" r:id="rId1"/>
    <sheet name="TW I_2025" sheetId="11" r:id="rId2"/>
  </sheets>
  <definedNames>
    <definedName name="_xlnm._FilterDatabase" localSheetId="1" hidden="1">'TW I_2025'!$B$13:$AN$114</definedName>
    <definedName name="_xlnm.Print_Titles" localSheetId="1">'TW I_2025'!$8:$12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J147" i="11" l="1"/>
  <c r="AL147" i="11" s="1"/>
  <c r="AI147" i="11"/>
  <c r="AH147" i="11"/>
  <c r="AK147" i="11" s="1"/>
  <c r="AK146" i="11"/>
  <c r="AJ146" i="11"/>
  <c r="AL146" i="11" s="1"/>
  <c r="AI146" i="11"/>
  <c r="AH146" i="11"/>
  <c r="AK145" i="11"/>
  <c r="AJ145" i="11"/>
  <c r="AL145" i="11" s="1"/>
  <c r="AI145" i="11"/>
  <c r="AH145" i="11"/>
  <c r="AL144" i="11"/>
  <c r="AJ144" i="11"/>
  <c r="AI144" i="11"/>
  <c r="AH144" i="11"/>
  <c r="AK144" i="11" s="1"/>
  <c r="AJ143" i="11"/>
  <c r="AL143" i="11" s="1"/>
  <c r="AI143" i="11"/>
  <c r="AH143" i="11"/>
  <c r="AK143" i="11" s="1"/>
  <c r="AK142" i="11"/>
  <c r="AJ142" i="11"/>
  <c r="AL142" i="11" s="1"/>
  <c r="AI142" i="11"/>
  <c r="AH142" i="11"/>
  <c r="AL141" i="11"/>
  <c r="AK141" i="11"/>
  <c r="AJ141" i="11"/>
  <c r="AI141" i="11"/>
  <c r="AH141" i="11"/>
  <c r="AL140" i="11"/>
  <c r="AJ140" i="11"/>
  <c r="AI140" i="11"/>
  <c r="AH140" i="11"/>
  <c r="AK140" i="11" s="1"/>
  <c r="AK139" i="11"/>
  <c r="AJ139" i="11"/>
  <c r="AL139" i="11" s="1"/>
  <c r="AI139" i="11"/>
  <c r="AH139" i="11"/>
  <c r="AK138" i="11"/>
  <c r="AJ138" i="11"/>
  <c r="AL138" i="11" s="1"/>
  <c r="AI138" i="11"/>
  <c r="AH138" i="11"/>
  <c r="AL137" i="11"/>
  <c r="AK137" i="11"/>
  <c r="AJ137" i="11"/>
  <c r="AI137" i="11"/>
  <c r="AH137" i="11"/>
  <c r="AL136" i="11"/>
  <c r="AJ136" i="11"/>
  <c r="AI136" i="11"/>
  <c r="AH136" i="11"/>
  <c r="AK136" i="11" s="1"/>
  <c r="AK135" i="11"/>
  <c r="AJ135" i="11"/>
  <c r="AL135" i="11" s="1"/>
  <c r="AI135" i="11"/>
  <c r="AH135" i="11"/>
  <c r="AK134" i="11"/>
  <c r="AJ134" i="11"/>
  <c r="AL134" i="11" s="1"/>
  <c r="AI134" i="11"/>
  <c r="AH134" i="11"/>
  <c r="AL133" i="11"/>
  <c r="AK133" i="11"/>
  <c r="AJ133" i="11"/>
  <c r="AI133" i="11"/>
  <c r="AH133" i="11"/>
  <c r="AL132" i="11"/>
  <c r="AJ132" i="11"/>
  <c r="AI132" i="11"/>
  <c r="AH132" i="11"/>
  <c r="AK132" i="11" s="1"/>
  <c r="AJ131" i="11"/>
  <c r="AL131" i="11" s="1"/>
  <c r="AI131" i="11"/>
  <c r="AH131" i="11"/>
  <c r="AK131" i="11" s="1"/>
  <c r="AK130" i="11"/>
  <c r="AJ130" i="11"/>
  <c r="AL130" i="11" s="1"/>
  <c r="AI130" i="11"/>
  <c r="AH130" i="11"/>
  <c r="AL129" i="11"/>
  <c r="AK129" i="11"/>
  <c r="AJ129" i="11"/>
  <c r="AI129" i="11"/>
  <c r="AH129" i="11"/>
  <c r="AL128" i="11"/>
  <c r="AJ128" i="11"/>
  <c r="AI128" i="11"/>
  <c r="AH128" i="11"/>
  <c r="AK128" i="11" s="1"/>
  <c r="AJ127" i="11"/>
  <c r="AL127" i="11" s="1"/>
  <c r="AI127" i="11"/>
  <c r="AH127" i="11"/>
  <c r="AK127" i="11" s="1"/>
  <c r="AK126" i="11"/>
  <c r="AJ126" i="11"/>
  <c r="AL126" i="11" s="1"/>
  <c r="AI126" i="11"/>
  <c r="AH126" i="11"/>
  <c r="AL125" i="11"/>
  <c r="AK125" i="11"/>
  <c r="AJ125" i="11"/>
  <c r="AI125" i="11"/>
  <c r="AH125" i="11"/>
  <c r="AL124" i="11"/>
  <c r="AJ124" i="11"/>
  <c r="AI124" i="11"/>
  <c r="AH124" i="11"/>
  <c r="AK124" i="11" s="1"/>
  <c r="AJ123" i="11"/>
  <c r="AL123" i="11" s="1"/>
  <c r="AI123" i="11"/>
  <c r="AH123" i="11"/>
  <c r="AK123" i="11" s="1"/>
  <c r="AK122" i="11"/>
  <c r="AJ122" i="11"/>
  <c r="AL122" i="11" s="1"/>
  <c r="AI122" i="11"/>
  <c r="AH122" i="11"/>
  <c r="AL121" i="11"/>
  <c r="AK121" i="11"/>
  <c r="AJ121" i="11"/>
  <c r="AI121" i="11"/>
  <c r="AH121" i="11"/>
  <c r="AL120" i="11"/>
  <c r="AJ120" i="11"/>
  <c r="AI120" i="11"/>
  <c r="AH120" i="11"/>
  <c r="AK120" i="11" s="1"/>
  <c r="AJ119" i="11"/>
  <c r="AL119" i="11" s="1"/>
  <c r="AI119" i="11"/>
  <c r="AH119" i="11"/>
  <c r="AK119" i="11" s="1"/>
  <c r="AK118" i="11"/>
  <c r="AJ118" i="11"/>
  <c r="AL118" i="11" s="1"/>
  <c r="AI118" i="11"/>
  <c r="AH118" i="11"/>
  <c r="AL117" i="11"/>
  <c r="AK117" i="11"/>
  <c r="AJ117" i="11"/>
  <c r="AI117" i="11"/>
  <c r="AH117" i="11"/>
  <c r="AL116" i="11"/>
  <c r="AJ116" i="11"/>
  <c r="AI116" i="11"/>
  <c r="AH116" i="11"/>
  <c r="AK116" i="11" s="1"/>
  <c r="AJ115" i="11"/>
  <c r="AL115" i="11" s="1"/>
  <c r="AI115" i="11"/>
  <c r="AH115" i="11"/>
  <c r="AK115" i="11" s="1"/>
  <c r="AK114" i="11"/>
  <c r="AJ114" i="11"/>
  <c r="AL114" i="11" s="1"/>
  <c r="AI114" i="11"/>
  <c r="AH114" i="11"/>
  <c r="AL113" i="11"/>
  <c r="AK113" i="11"/>
  <c r="AJ113" i="11"/>
  <c r="AI113" i="11"/>
  <c r="AH113" i="11"/>
  <c r="AL112" i="11"/>
  <c r="AJ112" i="11"/>
  <c r="AI112" i="11"/>
  <c r="AH112" i="11"/>
  <c r="AK112" i="11" s="1"/>
  <c r="AK111" i="11"/>
  <c r="AJ111" i="11"/>
  <c r="AL111" i="11" s="1"/>
  <c r="AI111" i="11"/>
  <c r="AH111" i="11"/>
  <c r="AK110" i="11"/>
  <c r="AJ110" i="11"/>
  <c r="AL110" i="11" s="1"/>
  <c r="AI110" i="11"/>
  <c r="AH110" i="11"/>
  <c r="AL109" i="11"/>
  <c r="AK109" i="11"/>
  <c r="AJ109" i="11"/>
  <c r="AI109" i="11"/>
  <c r="AH109" i="11"/>
  <c r="AL108" i="11"/>
  <c r="AJ108" i="11"/>
  <c r="AI108" i="11"/>
  <c r="AH108" i="11"/>
  <c r="AK108" i="11" s="1"/>
  <c r="AK107" i="11"/>
  <c r="AJ107" i="11"/>
  <c r="AL107" i="11" s="1"/>
  <c r="AI107" i="11"/>
  <c r="AH107" i="11"/>
  <c r="AK106" i="11"/>
  <c r="AJ106" i="11"/>
  <c r="AL106" i="11" s="1"/>
  <c r="AI106" i="11"/>
  <c r="AH106" i="11"/>
  <c r="AL105" i="11"/>
  <c r="AK105" i="11"/>
  <c r="AJ105" i="11"/>
  <c r="AI105" i="11"/>
  <c r="AH105" i="11"/>
  <c r="AL104" i="11"/>
  <c r="AJ104" i="11"/>
  <c r="AI104" i="11"/>
  <c r="AH104" i="11"/>
  <c r="AK104" i="11" s="1"/>
  <c r="AK103" i="11"/>
  <c r="AJ103" i="11"/>
  <c r="AL103" i="11" s="1"/>
  <c r="AI103" i="11"/>
  <c r="AH103" i="11"/>
  <c r="AK102" i="11"/>
  <c r="AJ102" i="11"/>
  <c r="AL102" i="11" s="1"/>
  <c r="AI102" i="11"/>
  <c r="AH102" i="11"/>
  <c r="AL101" i="11"/>
  <c r="AK101" i="11"/>
  <c r="AJ101" i="11"/>
  <c r="AI101" i="11"/>
  <c r="AH101" i="11"/>
  <c r="AL100" i="11"/>
  <c r="AJ100" i="11"/>
  <c r="AI100" i="11"/>
  <c r="AH100" i="11"/>
  <c r="AK100" i="11" s="1"/>
  <c r="AK99" i="11"/>
  <c r="AJ99" i="11"/>
  <c r="AL99" i="11" s="1"/>
  <c r="AI99" i="11"/>
  <c r="AH99" i="11"/>
  <c r="AK98" i="11"/>
  <c r="AJ98" i="11"/>
  <c r="AL98" i="11" s="1"/>
  <c r="AI98" i="11"/>
  <c r="AH98" i="11"/>
  <c r="AL97" i="11"/>
  <c r="AK97" i="11"/>
  <c r="AJ97" i="11"/>
  <c r="AI97" i="11"/>
  <c r="AH97" i="11"/>
  <c r="AL96" i="11"/>
  <c r="AJ96" i="11"/>
  <c r="AI96" i="11"/>
  <c r="AH96" i="11"/>
  <c r="AK96" i="11" s="1"/>
  <c r="AK95" i="11"/>
  <c r="AJ95" i="11"/>
  <c r="AL95" i="11" s="1"/>
  <c r="AI95" i="11"/>
  <c r="AH95" i="11"/>
  <c r="AK94" i="11"/>
  <c r="AJ94" i="11"/>
  <c r="AL94" i="11" s="1"/>
  <c r="AI94" i="11"/>
  <c r="AH94" i="11"/>
  <c r="AL93" i="11"/>
  <c r="AK93" i="11"/>
  <c r="AJ93" i="11"/>
  <c r="AI93" i="11"/>
  <c r="AH93" i="11"/>
  <c r="AL92" i="11"/>
  <c r="AJ92" i="11"/>
  <c r="AI92" i="11"/>
  <c r="AH92" i="11"/>
  <c r="AK92" i="11" s="1"/>
  <c r="AK91" i="11"/>
  <c r="AJ91" i="11"/>
  <c r="AL91" i="11" s="1"/>
  <c r="AI91" i="11"/>
  <c r="AH91" i="11"/>
  <c r="AK90" i="11"/>
  <c r="AJ90" i="11"/>
  <c r="AL90" i="11" s="1"/>
  <c r="AI90" i="11"/>
  <c r="AH90" i="11"/>
  <c r="AL89" i="11"/>
  <c r="AK89" i="11"/>
  <c r="AJ89" i="11"/>
  <c r="AI89" i="11"/>
  <c r="AH89" i="11"/>
  <c r="AL88" i="11"/>
  <c r="AJ88" i="11"/>
  <c r="AI88" i="11"/>
  <c r="AH88" i="11"/>
  <c r="AK88" i="11" s="1"/>
  <c r="AK87" i="11"/>
  <c r="AJ87" i="11"/>
  <c r="AL87" i="11" s="1"/>
  <c r="AI87" i="11"/>
  <c r="AH87" i="11"/>
  <c r="AK86" i="11"/>
  <c r="AJ86" i="11"/>
  <c r="AL86" i="11" s="1"/>
  <c r="AI86" i="11"/>
  <c r="AH86" i="11"/>
  <c r="AL85" i="11"/>
  <c r="AK85" i="11"/>
  <c r="AJ85" i="11"/>
  <c r="AI85" i="11"/>
  <c r="AH85" i="11"/>
  <c r="AL84" i="11"/>
  <c r="AJ84" i="11"/>
  <c r="AI84" i="11"/>
  <c r="AH84" i="11"/>
  <c r="AK84" i="11" s="1"/>
  <c r="AK83" i="11"/>
  <c r="AJ83" i="11"/>
  <c r="AL83" i="11" s="1"/>
  <c r="AI83" i="11"/>
  <c r="AH83" i="11"/>
  <c r="AK82" i="11"/>
  <c r="AJ82" i="11"/>
  <c r="AL82" i="11" s="1"/>
  <c r="AI82" i="11"/>
  <c r="AH82" i="11"/>
  <c r="AL81" i="11"/>
  <c r="AK81" i="11"/>
  <c r="AJ81" i="11"/>
  <c r="AI81" i="11"/>
  <c r="AH81" i="11"/>
  <c r="AL80" i="11"/>
  <c r="AJ80" i="11"/>
  <c r="AI80" i="11"/>
  <c r="AH80" i="11"/>
  <c r="AK80" i="11" s="1"/>
  <c r="AK79" i="11"/>
  <c r="AJ79" i="11"/>
  <c r="AL79" i="11" s="1"/>
  <c r="AI79" i="11"/>
  <c r="AH79" i="11"/>
  <c r="AK78" i="11"/>
  <c r="AJ78" i="11"/>
  <c r="AL78" i="11" s="1"/>
  <c r="AI78" i="11"/>
  <c r="AH78" i="11"/>
  <c r="AL77" i="11"/>
  <c r="AK77" i="11"/>
  <c r="AJ77" i="11"/>
  <c r="AI77" i="11"/>
  <c r="AH77" i="11"/>
  <c r="AL76" i="11"/>
  <c r="AJ76" i="11"/>
  <c r="AI76" i="11"/>
  <c r="AH76" i="11"/>
  <c r="AK76" i="11" s="1"/>
  <c r="AK75" i="11"/>
  <c r="AJ75" i="11"/>
  <c r="AL75" i="11" s="1"/>
  <c r="AI75" i="11"/>
  <c r="AH75" i="11"/>
  <c r="AK74" i="11"/>
  <c r="AJ74" i="11"/>
  <c r="AL74" i="11" s="1"/>
  <c r="AI74" i="11"/>
  <c r="AH74" i="11"/>
  <c r="AL73" i="11"/>
  <c r="AK73" i="11"/>
  <c r="AJ73" i="11"/>
  <c r="AI73" i="11"/>
  <c r="AH73" i="11"/>
  <c r="AL72" i="11"/>
  <c r="AJ72" i="11"/>
  <c r="AI72" i="11"/>
  <c r="AH72" i="11"/>
  <c r="AK72" i="11" s="1"/>
  <c r="AK71" i="11"/>
  <c r="AJ71" i="11"/>
  <c r="AL71" i="11" s="1"/>
  <c r="AI71" i="11"/>
  <c r="AH71" i="11"/>
  <c r="AK70" i="11"/>
  <c r="AJ70" i="11"/>
  <c r="AL70" i="11" s="1"/>
  <c r="AI70" i="11"/>
  <c r="AH70" i="11"/>
  <c r="AL69" i="11"/>
  <c r="AK69" i="11"/>
  <c r="AJ69" i="11"/>
  <c r="AI69" i="11"/>
  <c r="AH69" i="11"/>
  <c r="AL68" i="11"/>
  <c r="AJ68" i="11"/>
  <c r="AI68" i="11"/>
  <c r="AH68" i="11"/>
  <c r="AK68" i="11" s="1"/>
  <c r="AK67" i="11"/>
  <c r="AJ67" i="11"/>
  <c r="AL67" i="11" s="1"/>
  <c r="AI67" i="11"/>
  <c r="AH67" i="11"/>
  <c r="AK66" i="11"/>
  <c r="AJ66" i="11"/>
  <c r="AL66" i="11" s="1"/>
  <c r="AI66" i="11"/>
  <c r="AH66" i="11"/>
  <c r="AL65" i="11"/>
  <c r="AK65" i="11"/>
  <c r="AJ65" i="11"/>
  <c r="AI65" i="11"/>
  <c r="AH65" i="11"/>
  <c r="AL64" i="11"/>
  <c r="AJ64" i="11"/>
  <c r="AI64" i="11"/>
  <c r="AH64" i="11"/>
  <c r="AK64" i="11" s="1"/>
  <c r="AK63" i="11"/>
  <c r="AJ63" i="11"/>
  <c r="AL63" i="11" s="1"/>
  <c r="AI63" i="11"/>
  <c r="AH63" i="11"/>
  <c r="AK62" i="11"/>
  <c r="AJ62" i="11"/>
  <c r="AL62" i="11" s="1"/>
  <c r="AI62" i="11"/>
  <c r="AH62" i="11"/>
  <c r="AL61" i="11"/>
  <c r="AK61" i="11"/>
  <c r="AJ61" i="11"/>
  <c r="AI61" i="11"/>
  <c r="AH61" i="11"/>
  <c r="AL60" i="11"/>
  <c r="AJ60" i="11"/>
  <c r="AI60" i="11"/>
  <c r="AH60" i="11"/>
  <c r="AK60" i="11" s="1"/>
  <c r="AK59" i="11"/>
  <c r="AJ59" i="11"/>
  <c r="AL59" i="11" s="1"/>
  <c r="AI59" i="11"/>
  <c r="AH59" i="11"/>
  <c r="AK58" i="11"/>
  <c r="AJ58" i="11"/>
  <c r="AL58" i="11" s="1"/>
  <c r="AI58" i="11"/>
  <c r="AH58" i="11"/>
  <c r="AL57" i="11"/>
  <c r="AK57" i="11"/>
  <c r="AJ57" i="11"/>
  <c r="AI57" i="11"/>
  <c r="AH57" i="11"/>
  <c r="AL56" i="11"/>
  <c r="AJ56" i="11"/>
  <c r="AI56" i="11"/>
  <c r="AH56" i="11"/>
  <c r="AK56" i="11" s="1"/>
  <c r="AK55" i="11"/>
  <c r="AJ55" i="11"/>
  <c r="AL55" i="11" s="1"/>
  <c r="AI55" i="11"/>
  <c r="AH55" i="11"/>
  <c r="AK54" i="11"/>
  <c r="AJ54" i="11"/>
  <c r="AL54" i="11" s="1"/>
  <c r="AI54" i="11"/>
  <c r="AH54" i="11"/>
  <c r="AL53" i="11"/>
  <c r="AK53" i="11"/>
  <c r="AJ53" i="11"/>
  <c r="AI53" i="11"/>
  <c r="AH53" i="11"/>
  <c r="AL52" i="11"/>
  <c r="AJ52" i="11"/>
  <c r="AI52" i="11"/>
  <c r="AH52" i="11"/>
  <c r="AK52" i="11" s="1"/>
  <c r="AK51" i="11"/>
  <c r="AJ51" i="11"/>
  <c r="AL51" i="11" s="1"/>
  <c r="AI51" i="11"/>
  <c r="AH51" i="11"/>
  <c r="AK50" i="11"/>
  <c r="AJ50" i="11"/>
  <c r="AL50" i="11" s="1"/>
  <c r="AI50" i="11"/>
  <c r="AH50" i="11"/>
  <c r="AL49" i="11"/>
  <c r="AK49" i="11"/>
  <c r="AJ49" i="11"/>
  <c r="AI49" i="11"/>
  <c r="AH49" i="11"/>
  <c r="AL48" i="11"/>
  <c r="AJ48" i="11"/>
  <c r="AI48" i="11"/>
  <c r="AH48" i="11"/>
  <c r="AK48" i="11" s="1"/>
  <c r="AK47" i="11"/>
  <c r="AJ47" i="11"/>
  <c r="AL47" i="11" s="1"/>
  <c r="AI47" i="11"/>
  <c r="AH47" i="11"/>
  <c r="AK46" i="11"/>
  <c r="AJ46" i="11"/>
  <c r="AL46" i="11" s="1"/>
  <c r="AI46" i="11"/>
  <c r="AH46" i="11"/>
  <c r="AL45" i="11"/>
  <c r="AK45" i="11"/>
  <c r="AJ45" i="11"/>
  <c r="AI45" i="11"/>
  <c r="AH45" i="11"/>
  <c r="AL44" i="11"/>
  <c r="AJ44" i="11"/>
  <c r="AI44" i="11"/>
  <c r="AH44" i="11"/>
  <c r="AK44" i="11" s="1"/>
  <c r="AK43" i="11"/>
  <c r="AJ43" i="11"/>
  <c r="AL43" i="11" s="1"/>
  <c r="AI43" i="11"/>
  <c r="AH43" i="11"/>
  <c r="AK42" i="11"/>
  <c r="AJ42" i="11"/>
  <c r="AL42" i="11" s="1"/>
  <c r="AI42" i="11"/>
  <c r="AH42" i="11"/>
  <c r="AL41" i="11"/>
  <c r="AK41" i="11"/>
  <c r="AJ41" i="11"/>
  <c r="AI41" i="11"/>
  <c r="AH41" i="11"/>
  <c r="AL40" i="11"/>
  <c r="AJ40" i="11"/>
  <c r="AI40" i="11"/>
  <c r="AH40" i="11"/>
  <c r="AK40" i="11" s="1"/>
  <c r="AK39" i="11"/>
  <c r="AJ39" i="11"/>
  <c r="AL39" i="11" s="1"/>
  <c r="AI39" i="11"/>
  <c r="AH39" i="11"/>
  <c r="AK38" i="11"/>
  <c r="AJ38" i="11"/>
  <c r="AL38" i="11" s="1"/>
  <c r="AI38" i="11"/>
  <c r="AH38" i="11"/>
  <c r="AL37" i="11"/>
  <c r="AK37" i="11"/>
  <c r="AJ37" i="11"/>
  <c r="AI37" i="11"/>
  <c r="AH37" i="11"/>
  <c r="AL36" i="11"/>
  <c r="AJ36" i="11"/>
  <c r="AI36" i="11"/>
  <c r="AH36" i="11"/>
  <c r="AK36" i="11" s="1"/>
  <c r="AK35" i="11"/>
  <c r="AJ35" i="11"/>
  <c r="AL35" i="11" s="1"/>
  <c r="AI35" i="11"/>
  <c r="AH35" i="11"/>
  <c r="AK34" i="11"/>
  <c r="AJ34" i="11"/>
  <c r="AL34" i="11" s="1"/>
  <c r="AI34" i="11"/>
  <c r="AH34" i="11"/>
  <c r="AL33" i="11"/>
  <c r="AK33" i="11"/>
  <c r="AJ33" i="11"/>
  <c r="AI33" i="11"/>
  <c r="AH33" i="11"/>
  <c r="AL32" i="11"/>
  <c r="AJ32" i="11"/>
  <c r="AI32" i="11"/>
  <c r="AH32" i="11"/>
  <c r="AK32" i="11" s="1"/>
  <c r="AK31" i="11"/>
  <c r="AJ31" i="11"/>
  <c r="AL31" i="11" s="1"/>
  <c r="AI31" i="11"/>
  <c r="AH31" i="11"/>
  <c r="AK30" i="11"/>
  <c r="AJ30" i="11"/>
  <c r="AL30" i="11" s="1"/>
  <c r="AI30" i="11"/>
  <c r="AH30" i="11"/>
  <c r="AL29" i="11"/>
  <c r="AK29" i="11"/>
  <c r="AJ29" i="11"/>
  <c r="AI29" i="11"/>
  <c r="AH29" i="11"/>
  <c r="AL28" i="11"/>
  <c r="AJ28" i="11"/>
  <c r="AI28" i="11"/>
  <c r="AH28" i="11"/>
  <c r="AK28" i="11" s="1"/>
  <c r="AK27" i="11"/>
  <c r="AJ27" i="11"/>
  <c r="AL27" i="11" s="1"/>
  <c r="AI27" i="11"/>
  <c r="AH27" i="11"/>
  <c r="AK26" i="11"/>
  <c r="AJ26" i="11"/>
  <c r="AL26" i="11" s="1"/>
  <c r="AI26" i="11"/>
  <c r="AH26" i="11"/>
  <c r="AL25" i="11"/>
  <c r="AK25" i="11"/>
  <c r="AJ25" i="11"/>
  <c r="AI25" i="11"/>
  <c r="AH25" i="11"/>
  <c r="AL24" i="11"/>
  <c r="AJ24" i="11"/>
  <c r="AI24" i="11"/>
  <c r="AH24" i="11"/>
  <c r="AK24" i="11" s="1"/>
  <c r="AK23" i="11"/>
  <c r="AJ23" i="11"/>
  <c r="AL23" i="11" s="1"/>
  <c r="AI23" i="11"/>
  <c r="AH23" i="11"/>
  <c r="AK22" i="11"/>
  <c r="AJ22" i="11"/>
  <c r="AL22" i="11" s="1"/>
  <c r="AI22" i="11"/>
  <c r="AH22" i="11"/>
  <c r="AL21" i="11"/>
  <c r="AK21" i="11"/>
  <c r="AJ21" i="11"/>
  <c r="AI21" i="11"/>
  <c r="AH21" i="11"/>
  <c r="AL20" i="11"/>
  <c r="AJ20" i="11"/>
  <c r="AI20" i="11"/>
  <c r="AH20" i="11"/>
  <c r="AK20" i="11" s="1"/>
  <c r="AK19" i="11"/>
  <c r="AJ19" i="11"/>
  <c r="AL19" i="11" s="1"/>
  <c r="AI19" i="11"/>
  <c r="AH19" i="11"/>
  <c r="AK18" i="11"/>
  <c r="AJ18" i="11"/>
  <c r="AL18" i="11" s="1"/>
  <c r="AI18" i="11"/>
  <c r="AH18" i="11"/>
  <c r="AL17" i="11"/>
  <c r="AK17" i="11"/>
  <c r="AJ17" i="11"/>
  <c r="AI17" i="11"/>
  <c r="AH17" i="11"/>
  <c r="AL16" i="11"/>
  <c r="AJ16" i="11"/>
  <c r="AI16" i="11"/>
  <c r="AH16" i="11"/>
  <c r="AK16" i="11" s="1"/>
  <c r="M20" i="11"/>
  <c r="M116" i="11"/>
  <c r="M148" i="11" l="1"/>
  <c r="M157" i="11" s="1"/>
  <c r="AJ15" i="11" l="1"/>
  <c r="AH15" i="11"/>
  <c r="AF14" i="11"/>
  <c r="AG147" i="11"/>
  <c r="AF147" i="11"/>
  <c r="AG146" i="11"/>
  <c r="AF146" i="11"/>
  <c r="AG145" i="11"/>
  <c r="AF145" i="11"/>
  <c r="AG144" i="11"/>
  <c r="AF144" i="11"/>
  <c r="AG143" i="11"/>
  <c r="AF143" i="11"/>
  <c r="AG142" i="11"/>
  <c r="AF142" i="11"/>
  <c r="AG141" i="11"/>
  <c r="AF141" i="11"/>
  <c r="AG140" i="11"/>
  <c r="AF140" i="11"/>
  <c r="AG139" i="11"/>
  <c r="AF139" i="11"/>
  <c r="AG138" i="11"/>
  <c r="AF138" i="11"/>
  <c r="AG137" i="11"/>
  <c r="AF137" i="11"/>
  <c r="AG136" i="11"/>
  <c r="AF136" i="11"/>
  <c r="AG135" i="11"/>
  <c r="AF135" i="11"/>
  <c r="AG134" i="11"/>
  <c r="AF134" i="11"/>
  <c r="AG133" i="11"/>
  <c r="AF133" i="11"/>
  <c r="AG132" i="11"/>
  <c r="AF132" i="11"/>
  <c r="AG131" i="11"/>
  <c r="AF131" i="11"/>
  <c r="AG130" i="11"/>
  <c r="AF130" i="11"/>
  <c r="AG129" i="11"/>
  <c r="AF129" i="11"/>
  <c r="AG128" i="11"/>
  <c r="AF128" i="11"/>
  <c r="AG127" i="11"/>
  <c r="AF127" i="11"/>
  <c r="AG126" i="11"/>
  <c r="AF126" i="11"/>
  <c r="AG125" i="11"/>
  <c r="AF125" i="11"/>
  <c r="AG124" i="11"/>
  <c r="AF124" i="11"/>
  <c r="AG123" i="11"/>
  <c r="AF123" i="11"/>
  <c r="AG122" i="11"/>
  <c r="AF122" i="11"/>
  <c r="AG121" i="11"/>
  <c r="AF121" i="11"/>
  <c r="AG120" i="11"/>
  <c r="AF120" i="11"/>
  <c r="AG119" i="11"/>
  <c r="AF119" i="11"/>
  <c r="AG118" i="11"/>
  <c r="AF118" i="11"/>
  <c r="AG117" i="11"/>
  <c r="AF117" i="11"/>
  <c r="AG116" i="11"/>
  <c r="AF116" i="11"/>
  <c r="AG115" i="11"/>
  <c r="AF115" i="11"/>
  <c r="AG114" i="11"/>
  <c r="AF114" i="11"/>
  <c r="AG113" i="11"/>
  <c r="AF113" i="11"/>
  <c r="AG112" i="11"/>
  <c r="AF112" i="11"/>
  <c r="AG111" i="11"/>
  <c r="AF111" i="11"/>
  <c r="AG110" i="11"/>
  <c r="AF110" i="11"/>
  <c r="AG109" i="11"/>
  <c r="AF109" i="11"/>
  <c r="AG108" i="11"/>
  <c r="AF108" i="11"/>
  <c r="AG107" i="11"/>
  <c r="AF107" i="11"/>
  <c r="AG106" i="11"/>
  <c r="AF106" i="11"/>
  <c r="AG105" i="11"/>
  <c r="AF105" i="11"/>
  <c r="AG104" i="11"/>
  <c r="AF104" i="11"/>
  <c r="AG103" i="11"/>
  <c r="AF103" i="11"/>
  <c r="AG102" i="11"/>
  <c r="AF102" i="11"/>
  <c r="AG101" i="11"/>
  <c r="AF101" i="11"/>
  <c r="AG100" i="11"/>
  <c r="AF100" i="11"/>
  <c r="AG99" i="11"/>
  <c r="AF99" i="11"/>
  <c r="AG98" i="11"/>
  <c r="AF98" i="11"/>
  <c r="AG97" i="11"/>
  <c r="AF97" i="11"/>
  <c r="AG96" i="11"/>
  <c r="AF96" i="11"/>
  <c r="AG95" i="11"/>
  <c r="AF95" i="11"/>
  <c r="AG94" i="11"/>
  <c r="AF94" i="11"/>
  <c r="AG93" i="11"/>
  <c r="AF93" i="11"/>
  <c r="AG92" i="11"/>
  <c r="AF92" i="11"/>
  <c r="AG91" i="11"/>
  <c r="AF91" i="11"/>
  <c r="AG90" i="11"/>
  <c r="AF90" i="11"/>
  <c r="AG89" i="11"/>
  <c r="AF89" i="11"/>
  <c r="AG88" i="11"/>
  <c r="AF88" i="11"/>
  <c r="AG87" i="11"/>
  <c r="AF87" i="11"/>
  <c r="AG86" i="11"/>
  <c r="AF86" i="11"/>
  <c r="AG85" i="11"/>
  <c r="AF85" i="11"/>
  <c r="AG84" i="11"/>
  <c r="AF84" i="11"/>
  <c r="AG83" i="11"/>
  <c r="AF83" i="11"/>
  <c r="AG82" i="11"/>
  <c r="AF82" i="11"/>
  <c r="AG81" i="11"/>
  <c r="AF81" i="11"/>
  <c r="AG80" i="11"/>
  <c r="AF80" i="11"/>
  <c r="AG79" i="11"/>
  <c r="AF79" i="11"/>
  <c r="AG78" i="11"/>
  <c r="AF78" i="11"/>
  <c r="AG77" i="11"/>
  <c r="AF77" i="11"/>
  <c r="AG76" i="11"/>
  <c r="AF76" i="11"/>
  <c r="AG75" i="11"/>
  <c r="AF75" i="11"/>
  <c r="AG74" i="11"/>
  <c r="AF74" i="11"/>
  <c r="AG73" i="11"/>
  <c r="AF73" i="11"/>
  <c r="AG72" i="11"/>
  <c r="AF72" i="11"/>
  <c r="AG71" i="11"/>
  <c r="AF71" i="11"/>
  <c r="AG70" i="11"/>
  <c r="AF70" i="11"/>
  <c r="AG69" i="11"/>
  <c r="AF69" i="11"/>
  <c r="AG68" i="11"/>
  <c r="AF68" i="11"/>
  <c r="AG67" i="11"/>
  <c r="AF67" i="11"/>
  <c r="AG66" i="11"/>
  <c r="AF66" i="11"/>
  <c r="AG65" i="11"/>
  <c r="AF65" i="11"/>
  <c r="AG64" i="11"/>
  <c r="AF64" i="11"/>
  <c r="AG63" i="11"/>
  <c r="AF63" i="11"/>
  <c r="AG62" i="11"/>
  <c r="AF62" i="11"/>
  <c r="AG61" i="11"/>
  <c r="AF61" i="11"/>
  <c r="AG60" i="11"/>
  <c r="AF60" i="11"/>
  <c r="AG59" i="11"/>
  <c r="AF59" i="11"/>
  <c r="AG58" i="11"/>
  <c r="AF58" i="11"/>
  <c r="AG57" i="11"/>
  <c r="AF57" i="11"/>
  <c r="AG56" i="11"/>
  <c r="AF56" i="11"/>
  <c r="AG55" i="11"/>
  <c r="AF55" i="11"/>
  <c r="AG54" i="11"/>
  <c r="AF54" i="11"/>
  <c r="AG53" i="11"/>
  <c r="AF53" i="11"/>
  <c r="AG52" i="11"/>
  <c r="AF52" i="11"/>
  <c r="AG51" i="11"/>
  <c r="AF51" i="11"/>
  <c r="AG50" i="11"/>
  <c r="AF50" i="11"/>
  <c r="AG49" i="11"/>
  <c r="AF49" i="11"/>
  <c r="AG48" i="11"/>
  <c r="AF48" i="11"/>
  <c r="AG47" i="11"/>
  <c r="AF47" i="11"/>
  <c r="AG46" i="11"/>
  <c r="AF46" i="11"/>
  <c r="AG45" i="11"/>
  <c r="AF45" i="11"/>
  <c r="AG44" i="11"/>
  <c r="AF44" i="11"/>
  <c r="AG43" i="11"/>
  <c r="AF43" i="11"/>
  <c r="AG42" i="11"/>
  <c r="AF42" i="11"/>
  <c r="AG41" i="11"/>
  <c r="AF41" i="11"/>
  <c r="AG40" i="11"/>
  <c r="AF40" i="11"/>
  <c r="AG39" i="11"/>
  <c r="AF39" i="11"/>
  <c r="AG38" i="11"/>
  <c r="AF38" i="11"/>
  <c r="AG37" i="11"/>
  <c r="AF37" i="11"/>
  <c r="AG36" i="11"/>
  <c r="AF36" i="11"/>
  <c r="AG35" i="11"/>
  <c r="AF35" i="11"/>
  <c r="AG34" i="11"/>
  <c r="AF34" i="11"/>
  <c r="AG33" i="11"/>
  <c r="AF33" i="11"/>
  <c r="AG32" i="11"/>
  <c r="AF32" i="11"/>
  <c r="AG31" i="11"/>
  <c r="AF31" i="11"/>
  <c r="AG30" i="11"/>
  <c r="AF30" i="11"/>
  <c r="AG29" i="11"/>
  <c r="AF29" i="11"/>
  <c r="AG28" i="11"/>
  <c r="AF28" i="11"/>
  <c r="AG27" i="11"/>
  <c r="AF27" i="11"/>
  <c r="AG26" i="11"/>
  <c r="AF26" i="11"/>
  <c r="AG25" i="11"/>
  <c r="AF25" i="11"/>
  <c r="AG24" i="11"/>
  <c r="AF24" i="11"/>
  <c r="AG23" i="11"/>
  <c r="AF23" i="11"/>
  <c r="AG22" i="11"/>
  <c r="AF22" i="11"/>
  <c r="AG21" i="11"/>
  <c r="AF21" i="11"/>
  <c r="AG20" i="11"/>
  <c r="AF20" i="11"/>
  <c r="AG19" i="11"/>
  <c r="AF19" i="11"/>
  <c r="AG18" i="11"/>
  <c r="AF18" i="11"/>
  <c r="AG17" i="11"/>
  <c r="AF17" i="11"/>
  <c r="AG16" i="11"/>
  <c r="AF16" i="11"/>
  <c r="AD14" i="11"/>
  <c r="AC14" i="11"/>
  <c r="AD16" i="11"/>
  <c r="AC16" i="11"/>
  <c r="AA147" i="11"/>
  <c r="AA146" i="11"/>
  <c r="AA145" i="11"/>
  <c r="AA144" i="11"/>
  <c r="AA143" i="11"/>
  <c r="AA142" i="11"/>
  <c r="AA141" i="11"/>
  <c r="AA140" i="11"/>
  <c r="AA139" i="11"/>
  <c r="AA138" i="11"/>
  <c r="AA137" i="11"/>
  <c r="AA136" i="11"/>
  <c r="AA135" i="11"/>
  <c r="AA134" i="11"/>
  <c r="AA133" i="11"/>
  <c r="AA132" i="11"/>
  <c r="AA131" i="11"/>
  <c r="AA130" i="11"/>
  <c r="AA129" i="11"/>
  <c r="AA128" i="11"/>
  <c r="AA127" i="11"/>
  <c r="AA126" i="11"/>
  <c r="AA125" i="11"/>
  <c r="AA124" i="11"/>
  <c r="AA123" i="11"/>
  <c r="AA122" i="11"/>
  <c r="AA121" i="11"/>
  <c r="AA120" i="11"/>
  <c r="AA119" i="11"/>
  <c r="AA118" i="11"/>
  <c r="AA117" i="11"/>
  <c r="AA116" i="11"/>
  <c r="AA115" i="11"/>
  <c r="AA114" i="11"/>
  <c r="AA113" i="11"/>
  <c r="AA112" i="11"/>
  <c r="AA111" i="11"/>
  <c r="AA110" i="11"/>
  <c r="AA109" i="11"/>
  <c r="AA108" i="11"/>
  <c r="AA107" i="11"/>
  <c r="AA106" i="11"/>
  <c r="AA105" i="11"/>
  <c r="AA104" i="11"/>
  <c r="AA103" i="11"/>
  <c r="AA102" i="11"/>
  <c r="AA101" i="11"/>
  <c r="AA100" i="11"/>
  <c r="AA99" i="11"/>
  <c r="AA98" i="11"/>
  <c r="AA97" i="11"/>
  <c r="AA96" i="11"/>
  <c r="AA95" i="11"/>
  <c r="AA94" i="11"/>
  <c r="AA93" i="11"/>
  <c r="AA92" i="11"/>
  <c r="AA91" i="11"/>
  <c r="AA90" i="11"/>
  <c r="AA89" i="11"/>
  <c r="AA88" i="11"/>
  <c r="AA87" i="11"/>
  <c r="AA86" i="11"/>
  <c r="AA85" i="11"/>
  <c r="AA84" i="11"/>
  <c r="AA83" i="11"/>
  <c r="AA82" i="11"/>
  <c r="AA81" i="11"/>
  <c r="AA80" i="11"/>
  <c r="AA79" i="11"/>
  <c r="AA78" i="11"/>
  <c r="AA77" i="11"/>
  <c r="AA76" i="11"/>
  <c r="AA75" i="11"/>
  <c r="AA74" i="11"/>
  <c r="AA73" i="11"/>
  <c r="AA72" i="11"/>
  <c r="AA71" i="11"/>
  <c r="AA70" i="11"/>
  <c r="AA69" i="11"/>
  <c r="AA68" i="11"/>
  <c r="AA67" i="11"/>
  <c r="AA66" i="11"/>
  <c r="AA65" i="11"/>
  <c r="AA64" i="11"/>
  <c r="AA63" i="11"/>
  <c r="AA62" i="11"/>
  <c r="AA61" i="11"/>
  <c r="AA60" i="11"/>
  <c r="AA59" i="11"/>
  <c r="AA58" i="11"/>
  <c r="AA57" i="11"/>
  <c r="AA56" i="11"/>
  <c r="AA55" i="11"/>
  <c r="AA54" i="11"/>
  <c r="AA53" i="11"/>
  <c r="AA52" i="11"/>
  <c r="AA51" i="11"/>
  <c r="AA50" i="11"/>
  <c r="AA49" i="11"/>
  <c r="AA48" i="11"/>
  <c r="AA47" i="11"/>
  <c r="AA46" i="11"/>
  <c r="AA45" i="11"/>
  <c r="AA44" i="11"/>
  <c r="AA43" i="11"/>
  <c r="AA42" i="11"/>
  <c r="AA41" i="11"/>
  <c r="AA40" i="11"/>
  <c r="AA39" i="11"/>
  <c r="AA38" i="11"/>
  <c r="AA37" i="11"/>
  <c r="AA36" i="11"/>
  <c r="AA35" i="11"/>
  <c r="AA34" i="11"/>
  <c r="AA33" i="11"/>
  <c r="AA32" i="11"/>
  <c r="AA31" i="11"/>
  <c r="AA30" i="11"/>
  <c r="AA29" i="11"/>
  <c r="AA28" i="11"/>
  <c r="AA27" i="11"/>
  <c r="AA26" i="11"/>
  <c r="AA25" i="11"/>
  <c r="AA24" i="11"/>
  <c r="AA23" i="11"/>
  <c r="AA22" i="11"/>
  <c r="AA21" i="11"/>
  <c r="AA20" i="11"/>
  <c r="AA19" i="11"/>
  <c r="AA18" i="11"/>
  <c r="AA17" i="11"/>
  <c r="X147" i="11"/>
  <c r="X146" i="11"/>
  <c r="X145" i="11"/>
  <c r="X144" i="11"/>
  <c r="X143" i="11"/>
  <c r="X142" i="11"/>
  <c r="X141" i="11"/>
  <c r="X140" i="11"/>
  <c r="X139" i="11"/>
  <c r="X138" i="11"/>
  <c r="X137" i="11"/>
  <c r="X136" i="11"/>
  <c r="X135" i="11"/>
  <c r="X134" i="11"/>
  <c r="X133" i="11"/>
  <c r="X132" i="11"/>
  <c r="X131" i="11"/>
  <c r="X130" i="11"/>
  <c r="X129" i="11"/>
  <c r="X128" i="11"/>
  <c r="X127" i="11"/>
  <c r="X126" i="11"/>
  <c r="X125" i="11"/>
  <c r="X124" i="11"/>
  <c r="X123" i="11"/>
  <c r="X122" i="11"/>
  <c r="X121" i="11"/>
  <c r="X120" i="11"/>
  <c r="X119" i="11"/>
  <c r="X118" i="11"/>
  <c r="X117" i="11"/>
  <c r="X116" i="11"/>
  <c r="X115" i="11"/>
  <c r="X114" i="11"/>
  <c r="X113" i="11"/>
  <c r="X112" i="11"/>
  <c r="X111" i="11"/>
  <c r="X110" i="11"/>
  <c r="X109" i="11"/>
  <c r="X108" i="11"/>
  <c r="X107" i="11"/>
  <c r="X106" i="11"/>
  <c r="X105" i="11"/>
  <c r="X104" i="11"/>
  <c r="X103" i="11"/>
  <c r="X102" i="11"/>
  <c r="X101" i="11"/>
  <c r="X100" i="11"/>
  <c r="X99" i="11"/>
  <c r="X98" i="11"/>
  <c r="X97" i="11"/>
  <c r="X96" i="11"/>
  <c r="X95" i="11"/>
  <c r="X94" i="11"/>
  <c r="X93" i="11"/>
  <c r="X92" i="11"/>
  <c r="X91" i="11"/>
  <c r="X90" i="11"/>
  <c r="X89" i="11"/>
  <c r="X88" i="11"/>
  <c r="X87" i="11"/>
  <c r="X86" i="11"/>
  <c r="X85" i="11"/>
  <c r="X84" i="11"/>
  <c r="X83" i="11"/>
  <c r="X82" i="11"/>
  <c r="X81" i="11"/>
  <c r="X80" i="11"/>
  <c r="X79" i="11"/>
  <c r="X78" i="11"/>
  <c r="X77" i="11"/>
  <c r="X76" i="11"/>
  <c r="X75" i="11"/>
  <c r="X74" i="11"/>
  <c r="X73" i="11"/>
  <c r="X72" i="11"/>
  <c r="X71" i="11"/>
  <c r="X70" i="11"/>
  <c r="X69" i="11"/>
  <c r="X68" i="11"/>
  <c r="X67" i="11"/>
  <c r="X66" i="11"/>
  <c r="X65" i="11"/>
  <c r="X64" i="11"/>
  <c r="X63" i="11"/>
  <c r="X62" i="11"/>
  <c r="X61" i="11"/>
  <c r="X60" i="11"/>
  <c r="X59" i="11"/>
  <c r="X58" i="11"/>
  <c r="X57" i="11"/>
  <c r="X56" i="11"/>
  <c r="X55" i="11"/>
  <c r="X54" i="11"/>
  <c r="X53" i="11"/>
  <c r="X52" i="11"/>
  <c r="X51" i="11"/>
  <c r="X50" i="11"/>
  <c r="X49" i="11"/>
  <c r="X48" i="11"/>
  <c r="X47" i="11"/>
  <c r="X46" i="11"/>
  <c r="X45" i="11"/>
  <c r="X44" i="11"/>
  <c r="X43" i="11"/>
  <c r="X42" i="11"/>
  <c r="X41" i="11"/>
  <c r="X40" i="11"/>
  <c r="X39" i="11"/>
  <c r="X38" i="11"/>
  <c r="X37" i="11"/>
  <c r="X36" i="11"/>
  <c r="X35" i="11"/>
  <c r="X34" i="11"/>
  <c r="X33" i="11"/>
  <c r="X32" i="11"/>
  <c r="X31" i="11"/>
  <c r="X30" i="11"/>
  <c r="X29" i="11"/>
  <c r="X28" i="11"/>
  <c r="X27" i="11"/>
  <c r="X26" i="11"/>
  <c r="X25" i="11"/>
  <c r="X24" i="11"/>
  <c r="X23" i="11"/>
  <c r="X22" i="11"/>
  <c r="X21" i="11"/>
  <c r="X20" i="11"/>
  <c r="X19" i="11"/>
  <c r="X18" i="11"/>
  <c r="X17" i="11"/>
  <c r="U147" i="11"/>
  <c r="U146" i="11"/>
  <c r="U145" i="11"/>
  <c r="U144" i="11"/>
  <c r="U143" i="11"/>
  <c r="U142" i="11"/>
  <c r="U141" i="11"/>
  <c r="U140" i="11"/>
  <c r="U139" i="11"/>
  <c r="U138" i="11"/>
  <c r="U137" i="11"/>
  <c r="U136" i="11"/>
  <c r="U135" i="11"/>
  <c r="U134" i="11"/>
  <c r="U133" i="11"/>
  <c r="U132" i="11"/>
  <c r="U131" i="11"/>
  <c r="U130" i="11"/>
  <c r="U129" i="11"/>
  <c r="U128" i="11"/>
  <c r="U127" i="11"/>
  <c r="U126" i="11"/>
  <c r="U125" i="11"/>
  <c r="U124" i="11"/>
  <c r="U123" i="11"/>
  <c r="U122" i="11"/>
  <c r="U121" i="11"/>
  <c r="U120" i="11"/>
  <c r="U119" i="11"/>
  <c r="U118" i="11"/>
  <c r="U117" i="11"/>
  <c r="U116" i="11"/>
  <c r="U115" i="11"/>
  <c r="U114" i="11"/>
  <c r="U113" i="11"/>
  <c r="U112" i="11"/>
  <c r="U111" i="11"/>
  <c r="U110" i="11"/>
  <c r="U109" i="11"/>
  <c r="U108" i="11"/>
  <c r="U107" i="11"/>
  <c r="U106" i="11"/>
  <c r="U105" i="11"/>
  <c r="U104" i="11"/>
  <c r="U103" i="11"/>
  <c r="U102" i="11"/>
  <c r="U101" i="11"/>
  <c r="U100" i="11"/>
  <c r="U99" i="11"/>
  <c r="U98" i="11"/>
  <c r="U97" i="11"/>
  <c r="U96" i="11"/>
  <c r="U95" i="11"/>
  <c r="U94" i="11"/>
  <c r="U93" i="11"/>
  <c r="U92" i="11"/>
  <c r="U91" i="11"/>
  <c r="U90" i="11"/>
  <c r="U89" i="11"/>
  <c r="U88" i="11"/>
  <c r="U87" i="11"/>
  <c r="U86" i="11"/>
  <c r="U85" i="11"/>
  <c r="U84" i="11"/>
  <c r="U83" i="11"/>
  <c r="U82" i="11"/>
  <c r="U81" i="11"/>
  <c r="U80" i="11"/>
  <c r="U79" i="11"/>
  <c r="U78" i="11"/>
  <c r="U77" i="11"/>
  <c r="U76" i="11"/>
  <c r="U75" i="11"/>
  <c r="U74" i="11"/>
  <c r="U73" i="11"/>
  <c r="U72" i="11"/>
  <c r="U71" i="11"/>
  <c r="U70" i="11"/>
  <c r="U69" i="11"/>
  <c r="U68" i="11"/>
  <c r="U67" i="11"/>
  <c r="U66" i="11"/>
  <c r="U65" i="11"/>
  <c r="U64" i="11"/>
  <c r="U63" i="11"/>
  <c r="U62" i="11"/>
  <c r="U61" i="11"/>
  <c r="U60" i="11"/>
  <c r="U59" i="11"/>
  <c r="U58" i="11"/>
  <c r="U57" i="11"/>
  <c r="U56" i="11"/>
  <c r="U55" i="11"/>
  <c r="U54" i="11"/>
  <c r="U53" i="11"/>
  <c r="U52" i="11"/>
  <c r="U51" i="11"/>
  <c r="U50" i="11"/>
  <c r="U49" i="11"/>
  <c r="U48" i="11"/>
  <c r="U47" i="11"/>
  <c r="U46" i="11"/>
  <c r="U45" i="11"/>
  <c r="U44" i="11"/>
  <c r="U43" i="11"/>
  <c r="U42" i="11"/>
  <c r="U41" i="11"/>
  <c r="U40" i="11"/>
  <c r="U39" i="11"/>
  <c r="U38" i="11"/>
  <c r="U37" i="11"/>
  <c r="U36" i="11"/>
  <c r="U35" i="11"/>
  <c r="U34" i="11"/>
  <c r="U33" i="11"/>
  <c r="U32" i="11"/>
  <c r="U31" i="11"/>
  <c r="U30" i="11"/>
  <c r="U29" i="11"/>
  <c r="U28" i="11"/>
  <c r="U27" i="11"/>
  <c r="U26" i="11"/>
  <c r="U25" i="11"/>
  <c r="U24" i="11"/>
  <c r="U23" i="11"/>
  <c r="U22" i="11"/>
  <c r="U21" i="11"/>
  <c r="U20" i="11"/>
  <c r="U19" i="11"/>
  <c r="U18" i="11"/>
  <c r="U17" i="11"/>
  <c r="R147" i="11"/>
  <c r="R146" i="11"/>
  <c r="R145" i="11"/>
  <c r="R144" i="11"/>
  <c r="R143" i="11"/>
  <c r="R142" i="11"/>
  <c r="R141" i="11"/>
  <c r="R140" i="11"/>
  <c r="R139" i="11"/>
  <c r="R138" i="11"/>
  <c r="R137" i="11"/>
  <c r="R136" i="11"/>
  <c r="R135" i="11"/>
  <c r="R134" i="11"/>
  <c r="R133" i="11"/>
  <c r="R132" i="11"/>
  <c r="R131" i="11"/>
  <c r="R130" i="11"/>
  <c r="R129" i="11"/>
  <c r="R128" i="11"/>
  <c r="R127" i="11"/>
  <c r="R126" i="11"/>
  <c r="R125" i="11"/>
  <c r="R124" i="11"/>
  <c r="R123" i="11"/>
  <c r="R122" i="11"/>
  <c r="R121" i="11"/>
  <c r="R120" i="11"/>
  <c r="R119" i="11"/>
  <c r="R118" i="11"/>
  <c r="R117" i="11"/>
  <c r="R116" i="11"/>
  <c r="R115" i="11"/>
  <c r="R114" i="11"/>
  <c r="R113" i="11"/>
  <c r="R112" i="11"/>
  <c r="R111" i="11"/>
  <c r="R110" i="11"/>
  <c r="R109" i="11"/>
  <c r="R108" i="11"/>
  <c r="R107" i="11"/>
  <c r="R106" i="11"/>
  <c r="R105" i="11"/>
  <c r="R104" i="11"/>
  <c r="R103" i="11"/>
  <c r="R102" i="11"/>
  <c r="R101" i="11"/>
  <c r="R100" i="11"/>
  <c r="R99" i="11"/>
  <c r="R98" i="11"/>
  <c r="R97" i="11"/>
  <c r="R96" i="11"/>
  <c r="R95" i="11"/>
  <c r="R94" i="11"/>
  <c r="R93" i="11"/>
  <c r="R92" i="11"/>
  <c r="R91" i="11"/>
  <c r="R90" i="11"/>
  <c r="R89" i="11"/>
  <c r="R88" i="11"/>
  <c r="R87" i="11"/>
  <c r="R86" i="11"/>
  <c r="R85" i="11"/>
  <c r="R84" i="11"/>
  <c r="R83" i="11"/>
  <c r="R82" i="11"/>
  <c r="R81" i="11"/>
  <c r="R80" i="11"/>
  <c r="R79" i="11"/>
  <c r="R78" i="11"/>
  <c r="R77" i="11"/>
  <c r="R76" i="11"/>
  <c r="R75" i="11"/>
  <c r="R74" i="11"/>
  <c r="R73" i="11"/>
  <c r="R72" i="11"/>
  <c r="R71" i="11"/>
  <c r="R70" i="11"/>
  <c r="R69" i="11"/>
  <c r="R68" i="11"/>
  <c r="R67" i="11"/>
  <c r="R66" i="11"/>
  <c r="R65" i="11"/>
  <c r="R64" i="11"/>
  <c r="R63" i="11"/>
  <c r="R62" i="11"/>
  <c r="R61" i="11"/>
  <c r="R60" i="11"/>
  <c r="R59" i="11"/>
  <c r="R58" i="11"/>
  <c r="R57" i="11"/>
  <c r="R56" i="11"/>
  <c r="R55" i="11"/>
  <c r="R54" i="11"/>
  <c r="R53" i="11"/>
  <c r="R52" i="11"/>
  <c r="R51" i="11"/>
  <c r="R50" i="11"/>
  <c r="R49" i="11"/>
  <c r="R48" i="11"/>
  <c r="R47" i="11"/>
  <c r="R46" i="11"/>
  <c r="R45" i="11"/>
  <c r="R44" i="11"/>
  <c r="R43" i="11"/>
  <c r="R42" i="11"/>
  <c r="R41" i="11"/>
  <c r="R40" i="11"/>
  <c r="R39" i="11"/>
  <c r="R38" i="11"/>
  <c r="R37" i="11"/>
  <c r="R36" i="11"/>
  <c r="R35" i="11"/>
  <c r="R34" i="11"/>
  <c r="R33" i="11"/>
  <c r="R32" i="11"/>
  <c r="R31" i="11"/>
  <c r="R30" i="11"/>
  <c r="R29" i="11"/>
  <c r="R28" i="11"/>
  <c r="R27" i="11"/>
  <c r="R26" i="11"/>
  <c r="R25" i="11"/>
  <c r="R24" i="11"/>
  <c r="R23" i="11"/>
  <c r="R22" i="11"/>
  <c r="R21" i="11"/>
  <c r="R20" i="11"/>
  <c r="R19" i="11"/>
  <c r="R18" i="11"/>
  <c r="R17" i="11"/>
  <c r="AA15" i="11"/>
  <c r="X15" i="11"/>
  <c r="U15" i="11"/>
  <c r="R15" i="11"/>
  <c r="AI15" i="11"/>
  <c r="AG14" i="11"/>
  <c r="AE148" i="11"/>
  <c r="AB117" i="11"/>
  <c r="Y117" i="11"/>
  <c r="Y148" i="11"/>
  <c r="AB79" i="11"/>
  <c r="Y79" i="11"/>
  <c r="V79" i="11"/>
  <c r="V41" i="11"/>
  <c r="P127" i="11"/>
  <c r="P125" i="11"/>
  <c r="F103" i="11"/>
  <c r="F84" i="11"/>
  <c r="M79" i="11"/>
  <c r="F70" i="11"/>
  <c r="M42" i="11"/>
  <c r="M21" i="11"/>
  <c r="J23" i="11"/>
  <c r="M16" i="11"/>
  <c r="M14" i="11" s="1"/>
  <c r="M40" i="11" l="1"/>
  <c r="AB86" i="11"/>
  <c r="Y86" i="11"/>
  <c r="V86" i="11"/>
  <c r="S86" i="11"/>
  <c r="P86" i="11"/>
  <c r="M86" i="11"/>
  <c r="M84" i="11" s="1"/>
  <c r="J86" i="11"/>
  <c r="AE89" i="11"/>
  <c r="O89" i="11"/>
  <c r="AD89" i="11" s="1"/>
  <c r="O104" i="11"/>
  <c r="AD104" i="11" s="1"/>
  <c r="P105" i="11"/>
  <c r="AC94" i="11"/>
  <c r="AB94" i="11"/>
  <c r="AB93" i="11" s="1"/>
  <c r="Y94" i="11"/>
  <c r="Y93" i="11" s="1"/>
  <c r="V94" i="11"/>
  <c r="V93" i="11" s="1"/>
  <c r="S94" i="11"/>
  <c r="S93" i="11" s="1"/>
  <c r="P94" i="11"/>
  <c r="P93" i="11" s="1"/>
  <c r="O94" i="11"/>
  <c r="AD94" i="11" s="1"/>
  <c r="M94" i="11"/>
  <c r="M93" i="11" s="1"/>
  <c r="AC71" i="11"/>
  <c r="O71" i="11"/>
  <c r="AD71" i="11" s="1"/>
  <c r="AC78" i="11"/>
  <c r="S79" i="11"/>
  <c r="O78" i="11"/>
  <c r="AD78" i="11" s="1"/>
  <c r="P79" i="11"/>
  <c r="P130" i="11"/>
  <c r="AD117" i="11"/>
  <c r="AD118" i="11"/>
  <c r="P43" i="11"/>
  <c r="P41" i="11" s="1"/>
  <c r="AC43" i="11"/>
  <c r="AB43" i="11"/>
  <c r="AB41" i="11" s="1"/>
  <c r="Y43" i="11"/>
  <c r="Y41" i="11" s="1"/>
  <c r="V43" i="11"/>
  <c r="S43" i="11"/>
  <c r="S41" i="11" s="1"/>
  <c r="AD43" i="11"/>
  <c r="AC41" i="11"/>
  <c r="O41" i="11"/>
  <c r="AD41" i="11" s="1"/>
  <c r="AB23" i="11"/>
  <c r="Y23" i="11"/>
  <c r="V23" i="11"/>
  <c r="S23" i="11"/>
  <c r="P23" i="11"/>
  <c r="AC17" i="11"/>
  <c r="AB17" i="11"/>
  <c r="AB15" i="11" s="1"/>
  <c r="AB148" i="11" s="1"/>
  <c r="S17" i="11"/>
  <c r="S15" i="11" s="1"/>
  <c r="P17" i="11"/>
  <c r="P15" i="11" s="1"/>
  <c r="O17" i="11"/>
  <c r="AD17" i="11" s="1"/>
  <c r="AD15" i="11"/>
  <c r="AC15" i="11"/>
  <c r="AK15" i="11" s="1"/>
  <c r="M145" i="11"/>
  <c r="M141" i="11"/>
  <c r="M130" i="11"/>
  <c r="M122" i="11"/>
  <c r="M119" i="11"/>
  <c r="M113" i="11"/>
  <c r="M105" i="11"/>
  <c r="M101" i="11"/>
  <c r="M100" i="11" s="1"/>
  <c r="M98" i="11"/>
  <c r="M97" i="11" s="1"/>
  <c r="M91" i="11"/>
  <c r="M90" i="11" s="1"/>
  <c r="M82" i="11"/>
  <c r="M72" i="11"/>
  <c r="M70" i="11" s="1"/>
  <c r="M68" i="11"/>
  <c r="M65" i="11"/>
  <c r="M62" i="11"/>
  <c r="M55" i="11"/>
  <c r="M50" i="11"/>
  <c r="M37" i="11"/>
  <c r="M35" i="11"/>
  <c r="M29" i="11"/>
  <c r="M103" i="11" l="1"/>
  <c r="M33" i="11"/>
  <c r="AE94" i="11"/>
  <c r="M78" i="11"/>
  <c r="M60" i="11"/>
  <c r="M49" i="11"/>
  <c r="AF15" i="11"/>
  <c r="J119" i="11" l="1"/>
  <c r="J125" i="11"/>
  <c r="J94" i="11"/>
  <c r="J93" i="11" s="1"/>
  <c r="J91" i="11"/>
  <c r="J90" i="11" s="1"/>
  <c r="O126" i="11"/>
  <c r="AD126" i="11" s="1"/>
  <c r="O125" i="11"/>
  <c r="AD125" i="11" s="1"/>
  <c r="J145" i="11"/>
  <c r="J105" i="11"/>
  <c r="F104" i="11"/>
  <c r="J79" i="11"/>
  <c r="J82" i="11"/>
  <c r="N82" i="11"/>
  <c r="O82" i="11"/>
  <c r="AD82" i="11" s="1"/>
  <c r="P82" i="11"/>
  <c r="P78" i="11" s="1"/>
  <c r="S82" i="11"/>
  <c r="S78" i="11" s="1"/>
  <c r="V82" i="11"/>
  <c r="V78" i="11" s="1"/>
  <c r="Y82" i="11"/>
  <c r="Y78" i="11" s="1"/>
  <c r="AB82" i="11"/>
  <c r="AB78" i="11" s="1"/>
  <c r="AC82" i="11"/>
  <c r="F78" i="11"/>
  <c r="J72" i="11"/>
  <c r="J71" i="11" s="1"/>
  <c r="F71" i="11"/>
  <c r="J55" i="11"/>
  <c r="J50" i="11"/>
  <c r="J43" i="11"/>
  <c r="J41" i="11" s="1"/>
  <c r="J37" i="11"/>
  <c r="J35" i="11"/>
  <c r="J17" i="11"/>
  <c r="J15" i="11" s="1"/>
  <c r="F100" i="11"/>
  <c r="J34" i="11" l="1"/>
  <c r="J78" i="11"/>
  <c r="AE82" i="11"/>
  <c r="J49" i="11"/>
  <c r="F93" i="11"/>
  <c r="AE19" i="11"/>
  <c r="AC83" i="11" l="1"/>
  <c r="AC26" i="11" l="1"/>
  <c r="AE102" i="11" l="1"/>
  <c r="AE18" i="11" l="1"/>
  <c r="M138" i="11"/>
  <c r="AE17" i="11" l="1"/>
  <c r="AE15" i="11" s="1"/>
  <c r="AC123" i="11"/>
  <c r="AB35" i="11"/>
  <c r="AB122" i="11"/>
  <c r="AB141" i="11"/>
  <c r="AB145" i="11"/>
  <c r="AB138" i="11"/>
  <c r="AB127" i="11"/>
  <c r="AB119" i="11"/>
  <c r="AE114" i="11"/>
  <c r="AB113" i="11"/>
  <c r="AB105" i="11"/>
  <c r="AB101" i="11"/>
  <c r="AB100" i="11" s="1"/>
  <c r="AB98" i="11"/>
  <c r="AB97" i="11" s="1"/>
  <c r="AB91" i="11"/>
  <c r="AB85" i="11"/>
  <c r="AE78" i="11"/>
  <c r="AB72" i="11"/>
  <c r="AB71" i="11" s="1"/>
  <c r="AB68" i="11"/>
  <c r="AB65" i="11"/>
  <c r="AB62" i="11"/>
  <c r="AB55" i="11"/>
  <c r="AB49" i="11" s="1"/>
  <c r="AB50" i="11"/>
  <c r="AB37" i="11"/>
  <c r="AB29" i="11"/>
  <c r="AB20" i="11" s="1"/>
  <c r="AE25" i="11"/>
  <c r="AC147" i="11"/>
  <c r="AE147" i="11"/>
  <c r="O147" i="11"/>
  <c r="AD147" i="11" s="1"/>
  <c r="O146" i="11"/>
  <c r="AD146" i="11" s="1"/>
  <c r="Y145" i="11"/>
  <c r="S145" i="11"/>
  <c r="P145" i="11"/>
  <c r="O145" i="11"/>
  <c r="AD145" i="11" s="1"/>
  <c r="AC144" i="11"/>
  <c r="AE144" i="11"/>
  <c r="O144" i="11"/>
  <c r="AD144" i="11" s="1"/>
  <c r="AC143" i="11"/>
  <c r="AE143" i="11"/>
  <c r="O143" i="11"/>
  <c r="AD143" i="11" s="1"/>
  <c r="AE142" i="11"/>
  <c r="AC142" i="11"/>
  <c r="O142" i="11"/>
  <c r="AD142" i="11" s="1"/>
  <c r="Y141" i="11"/>
  <c r="S141" i="11"/>
  <c r="P141" i="11"/>
  <c r="O141" i="11"/>
  <c r="AD141" i="11" s="1"/>
  <c r="J141" i="11"/>
  <c r="AC140" i="11"/>
  <c r="Y140" i="11"/>
  <c r="AE140" i="11" s="1"/>
  <c r="O140" i="11"/>
  <c r="AD140" i="11" s="1"/>
  <c r="AC139" i="11"/>
  <c r="Y139" i="11"/>
  <c r="AE139" i="11" s="1"/>
  <c r="O139" i="11"/>
  <c r="AD139" i="11" s="1"/>
  <c r="V138" i="11"/>
  <c r="S138" i="11"/>
  <c r="AC138" i="11"/>
  <c r="P138" i="11"/>
  <c r="O138" i="11"/>
  <c r="AD138" i="11" s="1"/>
  <c r="J138" i="11"/>
  <c r="AC137" i="11"/>
  <c r="AE137" i="11"/>
  <c r="O137" i="11"/>
  <c r="AD137" i="11" s="1"/>
  <c r="AC136" i="11"/>
  <c r="AE136" i="11"/>
  <c r="AD136" i="11"/>
  <c r="AC135" i="11"/>
  <c r="O135" i="11"/>
  <c r="AD135" i="11" s="1"/>
  <c r="AE134" i="11"/>
  <c r="AC134" i="11"/>
  <c r="O134" i="11"/>
  <c r="AD134" i="11" s="1"/>
  <c r="AE133" i="11"/>
  <c r="AC133" i="11"/>
  <c r="O133" i="11"/>
  <c r="AD133" i="11" s="1"/>
  <c r="AC132" i="11"/>
  <c r="AE132" i="11"/>
  <c r="O132" i="11"/>
  <c r="AD132" i="11" s="1"/>
  <c r="AC131" i="11"/>
  <c r="AE131" i="11"/>
  <c r="O131" i="11"/>
  <c r="AD131" i="11" s="1"/>
  <c r="AC130" i="11"/>
  <c r="Y130" i="11"/>
  <c r="S130" i="11"/>
  <c r="O130" i="11"/>
  <c r="AD130" i="11" s="1"/>
  <c r="J130" i="11"/>
  <c r="AE129" i="11"/>
  <c r="AC129" i="11"/>
  <c r="AD129" i="11"/>
  <c r="AE128" i="11"/>
  <c r="AC128" i="11"/>
  <c r="O128" i="11"/>
  <c r="AD128" i="11" s="1"/>
  <c r="Y127" i="11"/>
  <c r="V127" i="11"/>
  <c r="S127" i="11"/>
  <c r="O127" i="11"/>
  <c r="AD127" i="11" s="1"/>
  <c r="J127" i="11"/>
  <c r="AE124" i="11"/>
  <c r="AC124" i="11"/>
  <c r="O124" i="11"/>
  <c r="AD124" i="11" s="1"/>
  <c r="O123" i="11"/>
  <c r="AD123" i="11" s="1"/>
  <c r="Y122" i="11"/>
  <c r="S122" i="11"/>
  <c r="P122" i="11"/>
  <c r="O122" i="11"/>
  <c r="AD122" i="11" s="1"/>
  <c r="J122" i="11"/>
  <c r="AC121" i="11"/>
  <c r="O121" i="11"/>
  <c r="AD121" i="11" s="1"/>
  <c r="AC120" i="11"/>
  <c r="O120" i="11"/>
  <c r="AD120" i="11" s="1"/>
  <c r="AC119" i="11"/>
  <c r="Y119" i="11"/>
  <c r="S119" i="11"/>
  <c r="P119" i="11"/>
  <c r="P117" i="11" s="1"/>
  <c r="O119" i="11"/>
  <c r="AD119" i="11" s="1"/>
  <c r="AC114" i="11"/>
  <c r="AD114" i="11"/>
  <c r="AC113" i="11"/>
  <c r="Y113" i="11"/>
  <c r="V113" i="11"/>
  <c r="S113" i="11"/>
  <c r="P113" i="11"/>
  <c r="P104" i="11" s="1"/>
  <c r="O113" i="11"/>
  <c r="AD113" i="11" s="1"/>
  <c r="J113" i="11"/>
  <c r="J104" i="11" s="1"/>
  <c r="AC112" i="11"/>
  <c r="AE112" i="11"/>
  <c r="O112" i="11"/>
  <c r="AD112" i="11" s="1"/>
  <c r="O111" i="11"/>
  <c r="AD111" i="11" s="1"/>
  <c r="AE110" i="11"/>
  <c r="AC110" i="11"/>
  <c r="AD110" i="11"/>
  <c r="AC109" i="11"/>
  <c r="AE109" i="11"/>
  <c r="AD109" i="11"/>
  <c r="AC108" i="11"/>
  <c r="AE108" i="11"/>
  <c r="O108" i="11"/>
  <c r="AD108" i="11" s="1"/>
  <c r="AC107" i="11"/>
  <c r="AE107" i="11"/>
  <c r="O107" i="11"/>
  <c r="AD107" i="11" s="1"/>
  <c r="AC105" i="11"/>
  <c r="Y105" i="11"/>
  <c r="Y104" i="11" s="1"/>
  <c r="S105" i="11"/>
  <c r="S104" i="11" s="1"/>
  <c r="O105" i="11"/>
  <c r="AD105" i="11" s="1"/>
  <c r="AC102" i="11"/>
  <c r="O102" i="11"/>
  <c r="AD102" i="11" s="1"/>
  <c r="Y101" i="11"/>
  <c r="Y100" i="11" s="1"/>
  <c r="S101" i="11"/>
  <c r="S100" i="11" s="1"/>
  <c r="P101" i="11"/>
  <c r="P100" i="11" s="1"/>
  <c r="O101" i="11"/>
  <c r="AD101" i="11" s="1"/>
  <c r="J101" i="11"/>
  <c r="J100" i="11" s="1"/>
  <c r="AC100" i="11"/>
  <c r="O100" i="11"/>
  <c r="AD100" i="11" s="1"/>
  <c r="AE99" i="11"/>
  <c r="AC99" i="11"/>
  <c r="O99" i="11"/>
  <c r="AD99" i="11" s="1"/>
  <c r="Y98" i="11"/>
  <c r="Y97" i="11" s="1"/>
  <c r="V98" i="11"/>
  <c r="V97" i="11" s="1"/>
  <c r="S98" i="11"/>
  <c r="S97" i="11" s="1"/>
  <c r="AC98" i="11"/>
  <c r="P98" i="11"/>
  <c r="P97" i="11" s="1"/>
  <c r="O98" i="11"/>
  <c r="AD98" i="11" s="1"/>
  <c r="J98" i="11"/>
  <c r="J97" i="11" s="1"/>
  <c r="O97" i="11"/>
  <c r="AD97" i="11" s="1"/>
  <c r="F97" i="11"/>
  <c r="AC96" i="11"/>
  <c r="O96" i="11"/>
  <c r="AD96" i="11" s="1"/>
  <c r="AC95" i="11"/>
  <c r="AE95" i="11"/>
  <c r="O95" i="11"/>
  <c r="AD95" i="11" s="1"/>
  <c r="O93" i="11"/>
  <c r="AD93" i="11" s="1"/>
  <c r="AE92" i="11"/>
  <c r="AC92" i="11"/>
  <c r="O92" i="11"/>
  <c r="AD92" i="11" s="1"/>
  <c r="Y91" i="11"/>
  <c r="Y90" i="11" s="1"/>
  <c r="V91" i="11"/>
  <c r="V90" i="11" s="1"/>
  <c r="S91" i="11"/>
  <c r="S90" i="11" s="1"/>
  <c r="AC91" i="11"/>
  <c r="P91" i="11"/>
  <c r="P90" i="11" s="1"/>
  <c r="O91" i="11"/>
  <c r="AD91" i="11" s="1"/>
  <c r="O90" i="11"/>
  <c r="AD90" i="11" s="1"/>
  <c r="F90" i="11"/>
  <c r="V85" i="11"/>
  <c r="O88" i="11"/>
  <c r="AD88" i="11" s="1"/>
  <c r="AE87" i="11"/>
  <c r="AC87" i="11"/>
  <c r="O87" i="11"/>
  <c r="AD87" i="11" s="1"/>
  <c r="AC86" i="11"/>
  <c r="Y85" i="11"/>
  <c r="S85" i="11"/>
  <c r="P85" i="11"/>
  <c r="O86" i="11"/>
  <c r="AD86" i="11" s="1"/>
  <c r="J85" i="11"/>
  <c r="AC85" i="11"/>
  <c r="O85" i="11"/>
  <c r="AD85" i="11" s="1"/>
  <c r="F85" i="11"/>
  <c r="O83" i="11"/>
  <c r="AD83" i="11" s="1"/>
  <c r="AC79" i="11"/>
  <c r="O79" i="11"/>
  <c r="AD79" i="11" s="1"/>
  <c r="AE77" i="11"/>
  <c r="AD77" i="11"/>
  <c r="AE76" i="11"/>
  <c r="O76" i="11"/>
  <c r="AD76" i="11" s="1"/>
  <c r="AE74" i="11"/>
  <c r="AD74" i="11"/>
  <c r="AE73" i="11"/>
  <c r="AC73" i="11"/>
  <c r="O73" i="11"/>
  <c r="AD73" i="11" s="1"/>
  <c r="AC72" i="11"/>
  <c r="Y72" i="11"/>
  <c r="Y71" i="11" s="1"/>
  <c r="S72" i="11"/>
  <c r="S71" i="11" s="1"/>
  <c r="P72" i="11"/>
  <c r="P71" i="11" s="1"/>
  <c r="O72" i="11"/>
  <c r="AD72" i="11" s="1"/>
  <c r="AC69" i="11"/>
  <c r="AE69" i="11"/>
  <c r="O69" i="11"/>
  <c r="AD69" i="11" s="1"/>
  <c r="Y68" i="11"/>
  <c r="S68" i="11"/>
  <c r="AC68" i="11"/>
  <c r="P68" i="11"/>
  <c r="O68" i="11"/>
  <c r="AD68" i="11" s="1"/>
  <c r="N68" i="11"/>
  <c r="J68" i="11"/>
  <c r="H68" i="11"/>
  <c r="AC67" i="11"/>
  <c r="AE67" i="11"/>
  <c r="O67" i="11"/>
  <c r="AD67" i="11" s="1"/>
  <c r="AC66" i="11"/>
  <c r="AE66" i="11"/>
  <c r="O66" i="11"/>
  <c r="AD66" i="11" s="1"/>
  <c r="Y65" i="11"/>
  <c r="S65" i="11"/>
  <c r="AC65" i="11"/>
  <c r="P65" i="11"/>
  <c r="O65" i="11"/>
  <c r="AD65" i="11" s="1"/>
  <c r="N65" i="11"/>
  <c r="J65" i="11"/>
  <c r="H65" i="11"/>
  <c r="AC64" i="11"/>
  <c r="O64" i="11"/>
  <c r="AD64" i="11" s="1"/>
  <c r="AC63" i="11"/>
  <c r="AE63" i="11"/>
  <c r="O63" i="11"/>
  <c r="AD63" i="11" s="1"/>
  <c r="Y62" i="11"/>
  <c r="S62" i="11"/>
  <c r="AC62" i="11"/>
  <c r="P62" i="11"/>
  <c r="O62" i="11"/>
  <c r="AD62" i="11" s="1"/>
  <c r="N62" i="11"/>
  <c r="J62" i="11"/>
  <c r="AC61" i="11"/>
  <c r="O61" i="11"/>
  <c r="AD61" i="11" s="1"/>
  <c r="AC60" i="11"/>
  <c r="O60" i="11"/>
  <c r="AD60" i="11" s="1"/>
  <c r="F60" i="11"/>
  <c r="AE59" i="11"/>
  <c r="AD59" i="11"/>
  <c r="AC59" i="11"/>
  <c r="AD58" i="11"/>
  <c r="AC58" i="11"/>
  <c r="AE58" i="11"/>
  <c r="AE56" i="11"/>
  <c r="AD56" i="11"/>
  <c r="AC56" i="11"/>
  <c r="AD55" i="11"/>
  <c r="AC55" i="11"/>
  <c r="Y55" i="11"/>
  <c r="Y49" i="11" s="1"/>
  <c r="S55" i="11"/>
  <c r="P55" i="11"/>
  <c r="H55" i="11"/>
  <c r="AC51" i="11"/>
  <c r="V50" i="11"/>
  <c r="O51" i="11"/>
  <c r="AC50" i="11"/>
  <c r="Y50" i="11"/>
  <c r="S50" i="11"/>
  <c r="P50" i="11"/>
  <c r="O50" i="11"/>
  <c r="AD50" i="11" s="1"/>
  <c r="N50" i="11"/>
  <c r="AD49" i="11"/>
  <c r="AC49" i="11"/>
  <c r="F49" i="11"/>
  <c r="AC46" i="11"/>
  <c r="AE46" i="11"/>
  <c r="O46" i="11"/>
  <c r="AD46" i="11" s="1"/>
  <c r="AE45" i="11"/>
  <c r="AC45" i="11"/>
  <c r="O45" i="11"/>
  <c r="AD45" i="11" s="1"/>
  <c r="AE39" i="11"/>
  <c r="AC39" i="11"/>
  <c r="O39" i="11"/>
  <c r="AD39" i="11" s="1"/>
  <c r="AE38" i="11"/>
  <c r="AC38" i="11"/>
  <c r="V37" i="11"/>
  <c r="O38" i="11"/>
  <c r="AD38" i="11" s="1"/>
  <c r="AC37" i="11"/>
  <c r="Y37" i="11"/>
  <c r="S37" i="11"/>
  <c r="P37" i="11"/>
  <c r="O37" i="11"/>
  <c r="AD37" i="11" s="1"/>
  <c r="AE36" i="11"/>
  <c r="AC36" i="11"/>
  <c r="O36" i="11"/>
  <c r="AD36" i="11" s="1"/>
  <c r="AC35" i="11"/>
  <c r="Y35" i="11"/>
  <c r="V35" i="11"/>
  <c r="S35" i="11"/>
  <c r="P35" i="11"/>
  <c r="O35" i="11"/>
  <c r="AD35" i="11" s="1"/>
  <c r="AC34" i="11"/>
  <c r="O34" i="11"/>
  <c r="AD34" i="11" s="1"/>
  <c r="AE32" i="11"/>
  <c r="AC32" i="11"/>
  <c r="O32" i="11"/>
  <c r="AD32" i="11" s="1"/>
  <c r="AE31" i="11"/>
  <c r="AC31" i="11"/>
  <c r="O31" i="11"/>
  <c r="AD31" i="11" s="1"/>
  <c r="AE30" i="11"/>
  <c r="O30" i="11"/>
  <c r="Y29" i="11"/>
  <c r="Y20" i="11" s="1"/>
  <c r="V29" i="11"/>
  <c r="V20" i="11" s="1"/>
  <c r="S29" i="11"/>
  <c r="S20" i="11" s="1"/>
  <c r="P29" i="11"/>
  <c r="P20" i="11" s="1"/>
  <c r="O29" i="11"/>
  <c r="AD29" i="11" s="1"/>
  <c r="J29" i="11"/>
  <c r="J20" i="11" s="1"/>
  <c r="AC28" i="11"/>
  <c r="O28" i="11"/>
  <c r="AD28" i="11" s="1"/>
  <c r="AE27" i="11"/>
  <c r="AC27" i="11"/>
  <c r="O27" i="11"/>
  <c r="AD27" i="11" s="1"/>
  <c r="AE26" i="11"/>
  <c r="O26" i="11"/>
  <c r="AD26" i="11" s="1"/>
  <c r="AC25" i="11"/>
  <c r="O25" i="11"/>
  <c r="AD25" i="11" s="1"/>
  <c r="AC20" i="11"/>
  <c r="O20" i="11"/>
  <c r="AD20" i="11" s="1"/>
  <c r="AC19" i="11"/>
  <c r="O19" i="11"/>
  <c r="AD19" i="11" s="1"/>
  <c r="AC18" i="11"/>
  <c r="O18" i="11"/>
  <c r="AD18" i="11" s="1"/>
  <c r="AE13" i="11"/>
  <c r="AD13" i="11"/>
  <c r="S117" i="11" l="1"/>
  <c r="AB104" i="11"/>
  <c r="J117" i="11"/>
  <c r="AE43" i="11"/>
  <c r="AE41" i="11"/>
  <c r="Y138" i="11"/>
  <c r="AE138" i="11" s="1"/>
  <c r="J60" i="11"/>
  <c r="Y60" i="11"/>
  <c r="P34" i="11"/>
  <c r="P148" i="11" s="1"/>
  <c r="AD30" i="11"/>
  <c r="AE35" i="11"/>
  <c r="AB34" i="11"/>
  <c r="Y34" i="11"/>
  <c r="AE113" i="11"/>
  <c r="P49" i="11"/>
  <c r="AC97" i="11"/>
  <c r="V141" i="11"/>
  <c r="AE141" i="11" s="1"/>
  <c r="AE135" i="11"/>
  <c r="AE121" i="11"/>
  <c r="V119" i="11"/>
  <c r="AE120" i="11"/>
  <c r="AE88" i="11"/>
  <c r="V72" i="11"/>
  <c r="V71" i="11" s="1"/>
  <c r="AE71" i="11" s="1"/>
  <c r="V68" i="11"/>
  <c r="AE68" i="11" s="1"/>
  <c r="S60" i="11"/>
  <c r="V65" i="11"/>
  <c r="AE65" i="11" s="1"/>
  <c r="V62" i="11"/>
  <c r="V55" i="11"/>
  <c r="S49" i="11"/>
  <c r="AE28" i="11"/>
  <c r="P60" i="11"/>
  <c r="AB130" i="11"/>
  <c r="AE97" i="11"/>
  <c r="AE98" i="11"/>
  <c r="AB90" i="11"/>
  <c r="AE90" i="11" s="1"/>
  <c r="AE91" i="11"/>
  <c r="AE86" i="11"/>
  <c r="AE85" i="11"/>
  <c r="AE83" i="11"/>
  <c r="AB60" i="11"/>
  <c r="AE37" i="11"/>
  <c r="AE29" i="11"/>
  <c r="AE50" i="11"/>
  <c r="V34" i="11"/>
  <c r="S34" i="11"/>
  <c r="AE64" i="11"/>
  <c r="AD51" i="11"/>
  <c r="AC90" i="11"/>
  <c r="V105" i="11"/>
  <c r="V104" i="11" s="1"/>
  <c r="AE111" i="11"/>
  <c r="AE146" i="11"/>
  <c r="V145" i="11"/>
  <c r="AE145" i="11" s="1"/>
  <c r="AE51" i="11"/>
  <c r="V130" i="11"/>
  <c r="V101" i="11"/>
  <c r="V122" i="11"/>
  <c r="AE123" i="11"/>
  <c r="AE96" i="11"/>
  <c r="AE127" i="11"/>
  <c r="S148" i="11" l="1"/>
  <c r="AE122" i="11"/>
  <c r="V117" i="11"/>
  <c r="AE55" i="11"/>
  <c r="V49" i="11"/>
  <c r="AE49" i="11" s="1"/>
  <c r="J148" i="11"/>
  <c r="AE119" i="11"/>
  <c r="AE23" i="11"/>
  <c r="AE20" i="11" s="1"/>
  <c r="V60" i="11"/>
  <c r="AE60" i="11" s="1"/>
  <c r="P155" i="11"/>
  <c r="AE34" i="11"/>
  <c r="AE62" i="11"/>
  <c r="AE79" i="11"/>
  <c r="AE72" i="11"/>
  <c r="AC93" i="11"/>
  <c r="AE130" i="11"/>
  <c r="AE105" i="11"/>
  <c r="AE104" i="11" s="1"/>
  <c r="AE93" i="11"/>
  <c r="AE101" i="11"/>
  <c r="V100" i="11"/>
  <c r="AE100" i="11" s="1"/>
  <c r="V148" i="11" l="1"/>
  <c r="AE117" i="11"/>
  <c r="AG15" i="11"/>
  <c r="AL15" i="11"/>
  <c r="AG148" i="11" l="1"/>
  <c r="AE156" i="11" l="1"/>
  <c r="Q49" i="1"/>
  <c r="Q48" i="1" l="1"/>
  <c r="AI52" i="1"/>
  <c r="AI53" i="1"/>
  <c r="AH54" i="1"/>
  <c r="AK54" i="1" s="1"/>
  <c r="AI54" i="1"/>
  <c r="AI55" i="1"/>
  <c r="AI56" i="1"/>
  <c r="AG57" i="1"/>
  <c r="AI57" i="1"/>
  <c r="AI58" i="1"/>
  <c r="AI59" i="1"/>
  <c r="AI60" i="1"/>
  <c r="AH61" i="1"/>
  <c r="AK61" i="1" s="1"/>
  <c r="AI61" i="1"/>
  <c r="AI62" i="1"/>
  <c r="AJ62" i="1"/>
  <c r="AL62" i="1" s="1"/>
  <c r="AI63" i="1"/>
  <c r="AH64" i="1"/>
  <c r="AK64" i="1" s="1"/>
  <c r="AI64" i="1"/>
  <c r="AI65" i="1"/>
  <c r="AI66" i="1"/>
  <c r="AI67" i="1"/>
  <c r="AI68" i="1"/>
  <c r="AI69" i="1"/>
  <c r="AJ69" i="1"/>
  <c r="AL69" i="1" s="1"/>
  <c r="AI70" i="1"/>
  <c r="AI71" i="1"/>
  <c r="AI72" i="1"/>
  <c r="AJ72" i="1"/>
  <c r="AL72" i="1" s="1"/>
  <c r="AI73" i="1"/>
  <c r="AF74" i="1"/>
  <c r="AI74" i="1"/>
  <c r="AI75" i="1"/>
  <c r="AI76" i="1"/>
  <c r="AI77" i="1"/>
  <c r="AF78" i="1"/>
  <c r="AI78" i="1"/>
  <c r="AI79" i="1"/>
  <c r="AI80" i="1"/>
  <c r="AI81" i="1"/>
  <c r="AI82" i="1"/>
  <c r="AI83" i="1"/>
  <c r="AI84" i="1"/>
  <c r="AI85" i="1"/>
  <c r="AH86" i="1"/>
  <c r="AK86" i="1" s="1"/>
  <c r="AI86" i="1"/>
  <c r="AI87" i="1"/>
  <c r="AI88" i="1"/>
  <c r="AI89" i="1"/>
  <c r="AJ89" i="1"/>
  <c r="AL89" i="1" s="1"/>
  <c r="AI90" i="1"/>
  <c r="AF91" i="1"/>
  <c r="AI91" i="1"/>
  <c r="AH92" i="1"/>
  <c r="AK92" i="1" s="1"/>
  <c r="AI92" i="1"/>
  <c r="AI93" i="1"/>
  <c r="AI94" i="1"/>
  <c r="AI95" i="1"/>
  <c r="AI96" i="1"/>
  <c r="AI97" i="1"/>
  <c r="AI98" i="1"/>
  <c r="AI99" i="1"/>
  <c r="AI100" i="1"/>
  <c r="AI101" i="1"/>
  <c r="AJ101" i="1"/>
  <c r="AL101" i="1" s="1"/>
  <c r="AI102" i="1"/>
  <c r="AG103" i="1"/>
  <c r="AI103" i="1"/>
  <c r="AI104" i="1"/>
  <c r="AJ104" i="1"/>
  <c r="AL104" i="1" s="1"/>
  <c r="AI105" i="1"/>
  <c r="AI106" i="1"/>
  <c r="AG107" i="1"/>
  <c r="AI107" i="1"/>
  <c r="AI108" i="1"/>
  <c r="AI109" i="1"/>
  <c r="AF110" i="1"/>
  <c r="AI110" i="1"/>
  <c r="AI111" i="1"/>
  <c r="AI112" i="1"/>
  <c r="AI113" i="1"/>
  <c r="AH114" i="1"/>
  <c r="AK114" i="1" s="1"/>
  <c r="AI114" i="1"/>
  <c r="AI115" i="1"/>
  <c r="AI116" i="1"/>
  <c r="AI117" i="1"/>
  <c r="AH118" i="1"/>
  <c r="AK118" i="1" s="1"/>
  <c r="AI118" i="1"/>
  <c r="AI119" i="1"/>
  <c r="AF120" i="1"/>
  <c r="AI120" i="1"/>
  <c r="AG121" i="1"/>
  <c r="AI121" i="1"/>
  <c r="AI122" i="1"/>
  <c r="AJ122" i="1"/>
  <c r="AL122" i="1" s="1"/>
  <c r="AI123" i="1"/>
  <c r="AI124" i="1"/>
  <c r="AI125" i="1"/>
  <c r="AI126" i="1"/>
  <c r="AJ126" i="1"/>
  <c r="AL126" i="1" s="1"/>
  <c r="AI14" i="1"/>
  <c r="AI15" i="1"/>
  <c r="AI16" i="1"/>
  <c r="AI17" i="1"/>
  <c r="AI18" i="1"/>
  <c r="AI19" i="1"/>
  <c r="AI20" i="1"/>
  <c r="AI21" i="1"/>
  <c r="AJ21" i="1"/>
  <c r="AL21" i="1" s="1"/>
  <c r="AI22" i="1"/>
  <c r="AG23" i="1"/>
  <c r="AI23" i="1"/>
  <c r="AH24" i="1"/>
  <c r="AK24" i="1" s="1"/>
  <c r="AI24" i="1"/>
  <c r="AI25" i="1"/>
  <c r="AI26" i="1"/>
  <c r="AF27" i="1"/>
  <c r="AI27" i="1"/>
  <c r="AI28" i="1"/>
  <c r="AI29" i="1"/>
  <c r="AI30" i="1"/>
  <c r="AG31" i="1"/>
  <c r="AI31" i="1"/>
  <c r="AI32" i="1"/>
  <c r="AI33" i="1"/>
  <c r="AF34" i="1"/>
  <c r="AI34" i="1"/>
  <c r="AI35" i="1"/>
  <c r="AI36" i="1"/>
  <c r="AI37" i="1"/>
  <c r="AG38" i="1"/>
  <c r="AI38" i="1"/>
  <c r="AI39" i="1"/>
  <c r="AC110" i="1"/>
  <c r="AH110" i="1" s="1"/>
  <c r="AK110" i="1" s="1"/>
  <c r="AE110" i="1"/>
  <c r="AG110" i="1" s="1"/>
  <c r="AC111" i="1"/>
  <c r="AF111" i="1" s="1"/>
  <c r="AE111" i="1"/>
  <c r="AC112" i="1"/>
  <c r="AF112" i="1" s="1"/>
  <c r="AE112" i="1"/>
  <c r="AG112" i="1" s="1"/>
  <c r="AC113" i="1"/>
  <c r="AF113" i="1" s="1"/>
  <c r="AE113" i="1"/>
  <c r="AG113" i="1" s="1"/>
  <c r="AC114" i="1"/>
  <c r="AF114" i="1" s="1"/>
  <c r="AE114" i="1"/>
  <c r="AJ114" i="1" s="1"/>
  <c r="AL114" i="1" s="1"/>
  <c r="AC115" i="1"/>
  <c r="AF115" i="1" s="1"/>
  <c r="AE115" i="1"/>
  <c r="AJ115" i="1" s="1"/>
  <c r="AL115" i="1" s="1"/>
  <c r="AC117" i="1"/>
  <c r="AH117" i="1" s="1"/>
  <c r="AK117" i="1" s="1"/>
  <c r="AE117" i="1"/>
  <c r="AG117" i="1" s="1"/>
  <c r="AC118" i="1"/>
  <c r="AF118" i="1" s="1"/>
  <c r="AE118" i="1"/>
  <c r="AJ118" i="1" s="1"/>
  <c r="AL118" i="1" s="1"/>
  <c r="AE119" i="1"/>
  <c r="AC120" i="1"/>
  <c r="AH120" i="1" s="1"/>
  <c r="AK120" i="1" s="1"/>
  <c r="AE120" i="1"/>
  <c r="AG120" i="1" s="1"/>
  <c r="AC121" i="1"/>
  <c r="AH121" i="1" s="1"/>
  <c r="AK121" i="1" s="1"/>
  <c r="AE121" i="1"/>
  <c r="AJ121" i="1" s="1"/>
  <c r="AL121" i="1" s="1"/>
  <c r="AC122" i="1"/>
  <c r="AF122" i="1" s="1"/>
  <c r="AE122" i="1"/>
  <c r="AG122" i="1" s="1"/>
  <c r="AC124" i="1"/>
  <c r="AF124" i="1" s="1"/>
  <c r="AE124" i="1"/>
  <c r="AG124" i="1" s="1"/>
  <c r="AC125" i="1"/>
  <c r="AF125" i="1" s="1"/>
  <c r="AE125" i="1"/>
  <c r="AJ125" i="1" s="1"/>
  <c r="AL125" i="1" s="1"/>
  <c r="AC126" i="1"/>
  <c r="AF126" i="1" s="1"/>
  <c r="AE126" i="1"/>
  <c r="AG126" i="1" s="1"/>
  <c r="AC52" i="1"/>
  <c r="AF52" i="1" s="1"/>
  <c r="AE52" i="1"/>
  <c r="AC54" i="1"/>
  <c r="AF54" i="1" s="1"/>
  <c r="AE54" i="1"/>
  <c r="AJ54" i="1" s="1"/>
  <c r="AL54" i="1" s="1"/>
  <c r="AC55" i="1"/>
  <c r="AF55" i="1" s="1"/>
  <c r="AE55" i="1"/>
  <c r="AG55" i="1" s="1"/>
  <c r="AC57" i="1"/>
  <c r="AH57" i="1" s="1"/>
  <c r="AK57" i="1" s="1"/>
  <c r="AE57" i="1"/>
  <c r="AJ57" i="1" s="1"/>
  <c r="AL57" i="1" s="1"/>
  <c r="AC58" i="1"/>
  <c r="AC59" i="1"/>
  <c r="AF59" i="1" s="1"/>
  <c r="AC60" i="1"/>
  <c r="AF60" i="1" s="1"/>
  <c r="AE60" i="1"/>
  <c r="AC61" i="1"/>
  <c r="AF61" i="1" s="1"/>
  <c r="AE61" i="1"/>
  <c r="AJ61" i="1" s="1"/>
  <c r="AL61" i="1" s="1"/>
  <c r="AC62" i="1"/>
  <c r="AF62" i="1" s="1"/>
  <c r="AE62" i="1"/>
  <c r="AG62" i="1" s="1"/>
  <c r="AC63" i="1"/>
  <c r="AF63" i="1" s="1"/>
  <c r="AE63" i="1"/>
  <c r="AG63" i="1" s="1"/>
  <c r="AC64" i="1"/>
  <c r="AF64" i="1" s="1"/>
  <c r="AC66" i="1"/>
  <c r="AE66" i="1"/>
  <c r="AG66" i="1" s="1"/>
  <c r="AC67" i="1"/>
  <c r="AF67" i="1" s="1"/>
  <c r="AE67" i="1"/>
  <c r="AG67" i="1" s="1"/>
  <c r="AE68" i="1"/>
  <c r="AJ68" i="1" s="1"/>
  <c r="AC69" i="1"/>
  <c r="AF69" i="1" s="1"/>
  <c r="AE69" i="1"/>
  <c r="AG69" i="1" s="1"/>
  <c r="AC70" i="1"/>
  <c r="AF70" i="1" s="1"/>
  <c r="AC71" i="1"/>
  <c r="AH71" i="1" s="1"/>
  <c r="AK71" i="1" s="1"/>
  <c r="AC72" i="1"/>
  <c r="AF72" i="1" s="1"/>
  <c r="AE72" i="1"/>
  <c r="AG72" i="1" s="1"/>
  <c r="AC73" i="1"/>
  <c r="AF73" i="1" s="1"/>
  <c r="AE73" i="1"/>
  <c r="AG73" i="1" s="1"/>
  <c r="AC74" i="1"/>
  <c r="AH74" i="1" s="1"/>
  <c r="AK74" i="1" s="1"/>
  <c r="AC76" i="1"/>
  <c r="AF76" i="1" s="1"/>
  <c r="AE76" i="1"/>
  <c r="AC78" i="1"/>
  <c r="AH78" i="1" s="1"/>
  <c r="AK78" i="1" s="1"/>
  <c r="AC79" i="1"/>
  <c r="AF79" i="1" s="1"/>
  <c r="AE79" i="1"/>
  <c r="AJ79" i="1" s="1"/>
  <c r="AL79" i="1" s="1"/>
  <c r="AC80" i="1"/>
  <c r="AF80" i="1" s="1"/>
  <c r="AE80" i="1"/>
  <c r="AG80" i="1" s="1"/>
  <c r="AC83" i="1"/>
  <c r="AF83" i="1" s="1"/>
  <c r="AE83" i="1"/>
  <c r="AJ83" i="1" s="1"/>
  <c r="AL83" i="1" s="1"/>
  <c r="AE84" i="1"/>
  <c r="AC86" i="1"/>
  <c r="AF86" i="1" s="1"/>
  <c r="AE86" i="1"/>
  <c r="AJ86" i="1" s="1"/>
  <c r="AL86" i="1" s="1"/>
  <c r="AC87" i="1"/>
  <c r="AF87" i="1" s="1"/>
  <c r="AC88" i="1"/>
  <c r="AF88" i="1" s="1"/>
  <c r="AC89" i="1"/>
  <c r="AF89" i="1" s="1"/>
  <c r="AE89" i="1"/>
  <c r="AG89" i="1" s="1"/>
  <c r="AC90" i="1"/>
  <c r="AE90" i="1"/>
  <c r="AG90" i="1" s="1"/>
  <c r="AC91" i="1"/>
  <c r="AH91" i="1" s="1"/>
  <c r="AK91" i="1" s="1"/>
  <c r="AE91" i="1"/>
  <c r="AG91" i="1" s="1"/>
  <c r="AC92" i="1"/>
  <c r="AF92" i="1" s="1"/>
  <c r="AE92" i="1"/>
  <c r="AC93" i="1"/>
  <c r="AF93" i="1" s="1"/>
  <c r="AE93" i="1"/>
  <c r="AG93" i="1" s="1"/>
  <c r="AC94" i="1"/>
  <c r="AF94" i="1" s="1"/>
  <c r="AE94" i="1"/>
  <c r="AG94" i="1" s="1"/>
  <c r="AC96" i="1"/>
  <c r="AF96" i="1" s="1"/>
  <c r="AE96" i="1"/>
  <c r="AG96" i="1" s="1"/>
  <c r="AC97" i="1"/>
  <c r="AF97" i="1" s="1"/>
  <c r="AD97" i="1"/>
  <c r="AE97" i="1"/>
  <c r="AG97" i="1" s="1"/>
  <c r="AC98" i="1"/>
  <c r="AF98" i="1" s="1"/>
  <c r="AD98" i="1"/>
  <c r="AC99" i="1"/>
  <c r="AF99" i="1" s="1"/>
  <c r="AC100" i="1"/>
  <c r="AF100" i="1" s="1"/>
  <c r="AE100" i="1"/>
  <c r="AC101" i="1"/>
  <c r="AH101" i="1" s="1"/>
  <c r="AK101" i="1" s="1"/>
  <c r="AE101" i="1"/>
  <c r="AG101" i="1" s="1"/>
  <c r="AC102" i="1"/>
  <c r="AF102" i="1" s="1"/>
  <c r="AC103" i="1"/>
  <c r="AH103" i="1" s="1"/>
  <c r="AK103" i="1" s="1"/>
  <c r="AE103" i="1"/>
  <c r="AJ103" i="1" s="1"/>
  <c r="AL103" i="1" s="1"/>
  <c r="AC104" i="1"/>
  <c r="AE104" i="1"/>
  <c r="AG104" i="1" s="1"/>
  <c r="AC106" i="1"/>
  <c r="AH106" i="1" s="1"/>
  <c r="AK106" i="1" s="1"/>
  <c r="AE106" i="1"/>
  <c r="AC107" i="1"/>
  <c r="AH107" i="1" s="1"/>
  <c r="AK107" i="1" s="1"/>
  <c r="AE107" i="1"/>
  <c r="AJ107" i="1" s="1"/>
  <c r="AL107" i="1" s="1"/>
  <c r="AC108" i="1"/>
  <c r="AF108" i="1" s="1"/>
  <c r="AE108" i="1"/>
  <c r="AC109" i="1"/>
  <c r="AF109" i="1" s="1"/>
  <c r="AE109" i="1"/>
  <c r="AG109" i="1" s="1"/>
  <c r="AE13" i="1"/>
  <c r="AE16" i="1"/>
  <c r="AG16" i="1" s="1"/>
  <c r="AE17" i="1"/>
  <c r="AE19" i="1"/>
  <c r="AE20" i="1"/>
  <c r="AJ20" i="1" s="1"/>
  <c r="AL20" i="1" s="1"/>
  <c r="AE21" i="1"/>
  <c r="AG21" i="1" s="1"/>
  <c r="AE22" i="1"/>
  <c r="AG22" i="1" s="1"/>
  <c r="AE23" i="1"/>
  <c r="AJ23" i="1" s="1"/>
  <c r="AL23" i="1" s="1"/>
  <c r="AE24" i="1"/>
  <c r="AJ24" i="1" s="1"/>
  <c r="AL24" i="1" s="1"/>
  <c r="AE26" i="1"/>
  <c r="AG26" i="1" s="1"/>
  <c r="AE27" i="1"/>
  <c r="AE28" i="1"/>
  <c r="AJ28" i="1" s="1"/>
  <c r="AL28" i="1" s="1"/>
  <c r="AE31" i="1"/>
  <c r="AJ31" i="1" s="1"/>
  <c r="AL31" i="1" s="1"/>
  <c r="AE33" i="1"/>
  <c r="AE34" i="1"/>
  <c r="AG34" i="1" s="1"/>
  <c r="AE35" i="1"/>
  <c r="AE37" i="1"/>
  <c r="AG37" i="1" s="1"/>
  <c r="AE38" i="1"/>
  <c r="AJ38" i="1" s="1"/>
  <c r="AL38" i="1" s="1"/>
  <c r="AE39" i="1"/>
  <c r="AJ39" i="1" s="1"/>
  <c r="AL39" i="1" s="1"/>
  <c r="AC16" i="1"/>
  <c r="AH16" i="1" s="1"/>
  <c r="AK16" i="1" s="1"/>
  <c r="AC17" i="1"/>
  <c r="AC18" i="1"/>
  <c r="AF18" i="1" s="1"/>
  <c r="AC19" i="1"/>
  <c r="AH19" i="1" s="1"/>
  <c r="AK19" i="1" s="1"/>
  <c r="AC20" i="1"/>
  <c r="AF20" i="1" s="1"/>
  <c r="AC21" i="1"/>
  <c r="AF21" i="1" s="1"/>
  <c r="AC22" i="1"/>
  <c r="AF22" i="1" s="1"/>
  <c r="AC23" i="1"/>
  <c r="AH23" i="1" s="1"/>
  <c r="AK23" i="1" s="1"/>
  <c r="AC24" i="1"/>
  <c r="AF24" i="1" s="1"/>
  <c r="AC25" i="1"/>
  <c r="AC26" i="1"/>
  <c r="AF26" i="1" s="1"/>
  <c r="AC27" i="1"/>
  <c r="AH27" i="1" s="1"/>
  <c r="AK27" i="1" s="1"/>
  <c r="AC28" i="1"/>
  <c r="AF28" i="1" s="1"/>
  <c r="AC29" i="1"/>
  <c r="AF29" i="1" s="1"/>
  <c r="AC31" i="1"/>
  <c r="AH31" i="1" s="1"/>
  <c r="AK31" i="1" s="1"/>
  <c r="AC33" i="1"/>
  <c r="AC34" i="1"/>
  <c r="AH34" i="1" s="1"/>
  <c r="AK34" i="1" s="1"/>
  <c r="AC35" i="1"/>
  <c r="AF35" i="1" s="1"/>
  <c r="AC36" i="1"/>
  <c r="AF36" i="1" s="1"/>
  <c r="AC37" i="1"/>
  <c r="AF37" i="1" s="1"/>
  <c r="AC38" i="1"/>
  <c r="AH38" i="1" s="1"/>
  <c r="AK38" i="1" s="1"/>
  <c r="AC39" i="1"/>
  <c r="AF39" i="1" s="1"/>
  <c r="AD13" i="1"/>
  <c r="AD14" i="1"/>
  <c r="AD39" i="1"/>
  <c r="Q123" i="1"/>
  <c r="AC123" i="1" s="1"/>
  <c r="R98" i="1"/>
  <c r="S123" i="1"/>
  <c r="AE123" i="1" s="1"/>
  <c r="S119" i="1"/>
  <c r="S116" i="1"/>
  <c r="AE116" i="1" s="1"/>
  <c r="S108" i="1"/>
  <c r="S105" i="1"/>
  <c r="AE105" i="1" s="1"/>
  <c r="S102" i="1"/>
  <c r="AE102" i="1" s="1"/>
  <c r="S99" i="1"/>
  <c r="S95" i="1"/>
  <c r="AE95" i="1" s="1"/>
  <c r="S88" i="1"/>
  <c r="S85" i="1"/>
  <c r="S84" i="1" s="1"/>
  <c r="S82" i="1"/>
  <c r="S78" i="1"/>
  <c r="S77" i="1" s="1"/>
  <c r="AE77" i="1" s="1"/>
  <c r="S75" i="1"/>
  <c r="S71" i="1"/>
  <c r="S68" i="1"/>
  <c r="S65" i="1"/>
  <c r="S59" i="1"/>
  <c r="S58" i="1" s="1"/>
  <c r="AE58" i="1" s="1"/>
  <c r="AJ58" i="1" s="1"/>
  <c r="S56" i="1"/>
  <c r="AE56" i="1" s="1"/>
  <c r="S53" i="1"/>
  <c r="AE53" i="1" s="1"/>
  <c r="S50" i="1"/>
  <c r="S44" i="1"/>
  <c r="S41" i="1"/>
  <c r="S36" i="1"/>
  <c r="AE36" i="1" s="1"/>
  <c r="S35" i="1"/>
  <c r="S32" i="1"/>
  <c r="AE32" i="1" s="1"/>
  <c r="S30" i="1"/>
  <c r="S25" i="1"/>
  <c r="AE25" i="1" s="1"/>
  <c r="S19" i="1"/>
  <c r="S18" i="1" s="1"/>
  <c r="AE18" i="1" s="1"/>
  <c r="S15" i="1"/>
  <c r="Q119" i="1"/>
  <c r="AC119" i="1" s="1"/>
  <c r="Q116" i="1"/>
  <c r="AC116" i="1" s="1"/>
  <c r="Q105" i="1"/>
  <c r="AC105" i="1" s="1"/>
  <c r="Q95" i="1"/>
  <c r="AC95" i="1" s="1"/>
  <c r="AF95" i="1" s="1"/>
  <c r="Q85" i="1"/>
  <c r="Q82" i="1"/>
  <c r="Q81" i="1" s="1"/>
  <c r="AC81" i="1" s="1"/>
  <c r="Q77" i="1"/>
  <c r="AC77" i="1" s="1"/>
  <c r="Q75" i="1"/>
  <c r="Q74" i="1" s="1"/>
  <c r="Q68" i="1"/>
  <c r="AC68" i="1" s="1"/>
  <c r="Q65" i="1"/>
  <c r="AC65" i="1" s="1"/>
  <c r="Q56" i="1"/>
  <c r="AC56" i="1" s="1"/>
  <c r="AH56" i="1" s="1"/>
  <c r="Q53" i="1"/>
  <c r="AC53" i="1" s="1"/>
  <c r="AH53" i="1" s="1"/>
  <c r="Q50" i="1"/>
  <c r="Q32" i="1"/>
  <c r="AC32" i="1" s="1"/>
  <c r="Q30" i="1"/>
  <c r="AC30" i="1" s="1"/>
  <c r="Q25" i="1"/>
  <c r="Q15" i="1"/>
  <c r="Q14" i="1" s="1"/>
  <c r="AC14" i="1" s="1"/>
  <c r="AF14" i="1" s="1"/>
  <c r="AJ25" i="1" l="1"/>
  <c r="AF90" i="1"/>
  <c r="AH90" i="1"/>
  <c r="AK90" i="1" s="1"/>
  <c r="AF32" i="1"/>
  <c r="AH32" i="1"/>
  <c r="AK32" i="1" s="1"/>
  <c r="AF81" i="1"/>
  <c r="AH81" i="1"/>
  <c r="AK81" i="1" s="1"/>
  <c r="AJ53" i="1"/>
  <c r="S81" i="1"/>
  <c r="AE81" i="1" s="1"/>
  <c r="AE82" i="1"/>
  <c r="AJ116" i="1"/>
  <c r="AH125" i="1"/>
  <c r="AK125" i="1" s="1"/>
  <c r="AH95" i="1"/>
  <c r="AK95" i="1" s="1"/>
  <c r="AF77" i="1"/>
  <c r="AH77" i="1"/>
  <c r="AK77" i="1" s="1"/>
  <c r="AG106" i="1"/>
  <c r="AJ106" i="1"/>
  <c r="AL106" i="1" s="1"/>
  <c r="AF25" i="1"/>
  <c r="AH25" i="1"/>
  <c r="AK25" i="1" s="1"/>
  <c r="AF104" i="1"/>
  <c r="AH104" i="1"/>
  <c r="AK104" i="1" s="1"/>
  <c r="AG100" i="1"/>
  <c r="AJ100" i="1"/>
  <c r="AL100" i="1" s="1"/>
  <c r="AJ92" i="1"/>
  <c r="AL92" i="1" s="1"/>
  <c r="AG92" i="1"/>
  <c r="AC82" i="1"/>
  <c r="AG60" i="1"/>
  <c r="AJ60" i="1"/>
  <c r="AL60" i="1" s="1"/>
  <c r="AJ111" i="1"/>
  <c r="AL111" i="1" s="1"/>
  <c r="AG111" i="1"/>
  <c r="AF30" i="1"/>
  <c r="AH30" i="1"/>
  <c r="AK30" i="1" s="1"/>
  <c r="Q84" i="1"/>
  <c r="AC84" i="1" s="1"/>
  <c r="AC85" i="1"/>
  <c r="AG33" i="1"/>
  <c r="AJ33" i="1"/>
  <c r="AL33" i="1" s="1"/>
  <c r="S87" i="1"/>
  <c r="AE87" i="1" s="1"/>
  <c r="AE88" i="1"/>
  <c r="AF105" i="1"/>
  <c r="AH105" i="1"/>
  <c r="AK105" i="1" s="1"/>
  <c r="S64" i="1"/>
  <c r="AE64" i="1" s="1"/>
  <c r="AE65" i="1"/>
  <c r="AJ95" i="1"/>
  <c r="AJ108" i="1"/>
  <c r="AH98" i="1"/>
  <c r="AK98" i="1" s="1"/>
  <c r="AJ18" i="1"/>
  <c r="AJ84" i="1"/>
  <c r="AF66" i="1"/>
  <c r="AH66" i="1"/>
  <c r="AK66" i="1" s="1"/>
  <c r="AF17" i="1"/>
  <c r="AH17" i="1"/>
  <c r="AK17" i="1" s="1"/>
  <c r="AJ36" i="1"/>
  <c r="S98" i="1"/>
  <c r="AE98" i="1" s="1"/>
  <c r="AE99" i="1"/>
  <c r="AF33" i="1"/>
  <c r="AH33" i="1"/>
  <c r="AK33" i="1" s="1"/>
  <c r="AG27" i="1"/>
  <c r="AJ27" i="1"/>
  <c r="AL27" i="1" s="1"/>
  <c r="AJ19" i="1"/>
  <c r="AJ119" i="1"/>
  <c r="AJ35" i="1"/>
  <c r="S29" i="1"/>
  <c r="AE29" i="1" s="1"/>
  <c r="AE30" i="1"/>
  <c r="AJ76" i="1"/>
  <c r="AL76" i="1" s="1"/>
  <c r="AG76" i="1"/>
  <c r="AJ32" i="1"/>
  <c r="AH65" i="1"/>
  <c r="AF119" i="1"/>
  <c r="AH119" i="1"/>
  <c r="AK119" i="1" s="1"/>
  <c r="S70" i="1"/>
  <c r="AE70" i="1" s="1"/>
  <c r="AE71" i="1"/>
  <c r="AJ17" i="1"/>
  <c r="AL17" i="1" s="1"/>
  <c r="AG17" i="1"/>
  <c r="AF58" i="1"/>
  <c r="AH58" i="1"/>
  <c r="AK58" i="1" s="1"/>
  <c r="AG52" i="1"/>
  <c r="AJ52" i="1"/>
  <c r="AL52" i="1" s="1"/>
  <c r="AH35" i="1"/>
  <c r="AK35" i="1" s="1"/>
  <c r="AJ77" i="1"/>
  <c r="AJ56" i="1"/>
  <c r="AJ123" i="1"/>
  <c r="AF116" i="1"/>
  <c r="AH116" i="1"/>
  <c r="AK116" i="1" s="1"/>
  <c r="AF123" i="1"/>
  <c r="AH123" i="1"/>
  <c r="AK123" i="1" s="1"/>
  <c r="AH68" i="1"/>
  <c r="AK68" i="1" s="1"/>
  <c r="AJ102" i="1"/>
  <c r="S14" i="1"/>
  <c r="AE14" i="1" s="1"/>
  <c r="AE15" i="1"/>
  <c r="S74" i="1"/>
  <c r="AE74" i="1" s="1"/>
  <c r="AE75" i="1"/>
  <c r="AJ105" i="1"/>
  <c r="AF19" i="1"/>
  <c r="AF117" i="1"/>
  <c r="AF106" i="1"/>
  <c r="AH39" i="1"/>
  <c r="AK39" i="1" s="1"/>
  <c r="AF38" i="1"/>
  <c r="AF31" i="1"/>
  <c r="AH28" i="1"/>
  <c r="AK28" i="1" s="1"/>
  <c r="AG24" i="1"/>
  <c r="AF23" i="1"/>
  <c r="AH20" i="1"/>
  <c r="AK20" i="1" s="1"/>
  <c r="AG125" i="1"/>
  <c r="AF121" i="1"/>
  <c r="AG118" i="1"/>
  <c r="AH115" i="1"/>
  <c r="AK115" i="1" s="1"/>
  <c r="AG114" i="1"/>
  <c r="AH111" i="1"/>
  <c r="AK111" i="1" s="1"/>
  <c r="AH108" i="1"/>
  <c r="AK108" i="1" s="1"/>
  <c r="AF107" i="1"/>
  <c r="AF103" i="1"/>
  <c r="AJ96" i="1"/>
  <c r="AL96" i="1" s="1"/>
  <c r="AJ93" i="1"/>
  <c r="AL93" i="1" s="1"/>
  <c r="AG86" i="1"/>
  <c r="AH83" i="1"/>
  <c r="AK83" i="1" s="1"/>
  <c r="AH79" i="1"/>
  <c r="AK79" i="1" s="1"/>
  <c r="AH76" i="1"/>
  <c r="AK76" i="1" s="1"/>
  <c r="AJ73" i="1"/>
  <c r="AL73" i="1" s="1"/>
  <c r="AF71" i="1"/>
  <c r="AG61" i="1"/>
  <c r="AF57" i="1"/>
  <c r="AJ55" i="1"/>
  <c r="AL55" i="1" s="1"/>
  <c r="AG54" i="1"/>
  <c r="AE78" i="1"/>
  <c r="AG39" i="1"/>
  <c r="AJ37" i="1"/>
  <c r="AL37" i="1" s="1"/>
  <c r="AH29" i="1"/>
  <c r="AK29" i="1" s="1"/>
  <c r="AG28" i="1"/>
  <c r="AJ26" i="1"/>
  <c r="AL26" i="1" s="1"/>
  <c r="AH21" i="1"/>
  <c r="AK21" i="1" s="1"/>
  <c r="AG20" i="1"/>
  <c r="AH126" i="1"/>
  <c r="AK126" i="1" s="1"/>
  <c r="AH122" i="1"/>
  <c r="AK122" i="1" s="1"/>
  <c r="AG115" i="1"/>
  <c r="AJ112" i="1"/>
  <c r="AL112" i="1" s="1"/>
  <c r="AJ109" i="1"/>
  <c r="AL109" i="1" s="1"/>
  <c r="AJ97" i="1"/>
  <c r="AL97" i="1" s="1"/>
  <c r="AH89" i="1"/>
  <c r="AK89" i="1" s="1"/>
  <c r="AG83" i="1"/>
  <c r="AJ80" i="1"/>
  <c r="AL80" i="1" s="1"/>
  <c r="AG79" i="1"/>
  <c r="AH72" i="1"/>
  <c r="AK72" i="1" s="1"/>
  <c r="AH69" i="1"/>
  <c r="AK69" i="1" s="1"/>
  <c r="AJ66" i="1"/>
  <c r="AL66" i="1" s="1"/>
  <c r="AH62" i="1"/>
  <c r="AK62" i="1" s="1"/>
  <c r="AE59" i="1"/>
  <c r="AH36" i="1"/>
  <c r="AK36" i="1" s="1"/>
  <c r="AJ22" i="1"/>
  <c r="AL22" i="1" s="1"/>
  <c r="AJ124" i="1"/>
  <c r="AL124" i="1" s="1"/>
  <c r="AJ113" i="1"/>
  <c r="AL113" i="1" s="1"/>
  <c r="AH99" i="1"/>
  <c r="AK99" i="1" s="1"/>
  <c r="AH96" i="1"/>
  <c r="AK96" i="1" s="1"/>
  <c r="AJ94" i="1"/>
  <c r="AL94" i="1" s="1"/>
  <c r="AH93" i="1"/>
  <c r="AK93" i="1" s="1"/>
  <c r="AJ90" i="1"/>
  <c r="AL90" i="1" s="1"/>
  <c r="AH87" i="1"/>
  <c r="AK87" i="1" s="1"/>
  <c r="AH73" i="1"/>
  <c r="AK73" i="1" s="1"/>
  <c r="AJ67" i="1"/>
  <c r="AL67" i="1" s="1"/>
  <c r="AJ63" i="1"/>
  <c r="AL63" i="1" s="1"/>
  <c r="AH59" i="1"/>
  <c r="AK59" i="1" s="1"/>
  <c r="AH55" i="1"/>
  <c r="AK55" i="1" s="1"/>
  <c r="AH52" i="1"/>
  <c r="AK52" i="1" s="1"/>
  <c r="AH37" i="1"/>
  <c r="AK37" i="1" s="1"/>
  <c r="AJ34" i="1"/>
  <c r="AL34" i="1" s="1"/>
  <c r="AH26" i="1"/>
  <c r="AK26" i="1" s="1"/>
  <c r="AH18" i="1"/>
  <c r="AK18" i="1" s="1"/>
  <c r="AJ120" i="1"/>
  <c r="AL120" i="1" s="1"/>
  <c r="AJ117" i="1"/>
  <c r="AL117" i="1" s="1"/>
  <c r="AH112" i="1"/>
  <c r="AK112" i="1" s="1"/>
  <c r="AJ110" i="1"/>
  <c r="AL110" i="1" s="1"/>
  <c r="AH109" i="1"/>
  <c r="AK109" i="1" s="1"/>
  <c r="AH102" i="1"/>
  <c r="AK102" i="1" s="1"/>
  <c r="AH97" i="1"/>
  <c r="AK97" i="1" s="1"/>
  <c r="AJ91" i="1"/>
  <c r="AL91" i="1" s="1"/>
  <c r="AH80" i="1"/>
  <c r="AK80" i="1" s="1"/>
  <c r="AH70" i="1"/>
  <c r="AK70" i="1" s="1"/>
  <c r="AE85" i="1"/>
  <c r="AC75" i="1"/>
  <c r="AH22" i="1"/>
  <c r="AK22" i="1" s="1"/>
  <c r="AJ16" i="1"/>
  <c r="AL16" i="1" s="1"/>
  <c r="AH124" i="1"/>
  <c r="AK124" i="1" s="1"/>
  <c r="AH113" i="1"/>
  <c r="AK113" i="1" s="1"/>
  <c r="AH100" i="1"/>
  <c r="AK100" i="1" s="1"/>
  <c r="AH94" i="1"/>
  <c r="AK94" i="1" s="1"/>
  <c r="AH67" i="1"/>
  <c r="AK67" i="1" s="1"/>
  <c r="AH63" i="1"/>
  <c r="AK63" i="1" s="1"/>
  <c r="AH60" i="1"/>
  <c r="AK60" i="1" s="1"/>
  <c r="AH88" i="1"/>
  <c r="AK88" i="1" s="1"/>
  <c r="AF16" i="1"/>
  <c r="AH14" i="1"/>
  <c r="AK14" i="1" s="1"/>
  <c r="AC15" i="1"/>
  <c r="AF101" i="1"/>
  <c r="AJ98" i="1"/>
  <c r="S48" i="1"/>
  <c r="S40" i="1"/>
  <c r="AJ78" i="1" l="1"/>
  <c r="AF84" i="1"/>
  <c r="AH84" i="1"/>
  <c r="AK84" i="1" s="1"/>
  <c r="S127" i="1"/>
  <c r="AJ82" i="1"/>
  <c r="AJ64" i="1"/>
  <c r="AJ75" i="1"/>
  <c r="AJ81" i="1"/>
  <c r="AJ30" i="1"/>
  <c r="AH85" i="1"/>
  <c r="AK85" i="1" s="1"/>
  <c r="AF85" i="1"/>
  <c r="AJ85" i="1"/>
  <c r="AJ74" i="1"/>
  <c r="AJ99" i="1"/>
  <c r="AJ88" i="1"/>
  <c r="AJ65" i="1"/>
  <c r="AF82" i="1"/>
  <c r="AH82" i="1"/>
  <c r="AK82" i="1" s="1"/>
  <c r="AJ59" i="1"/>
  <c r="AJ15" i="1"/>
  <c r="AJ71" i="1"/>
  <c r="AJ87" i="1"/>
  <c r="AJ29" i="1"/>
  <c r="AH75" i="1"/>
  <c r="AK75" i="1" s="1"/>
  <c r="AF75" i="1"/>
  <c r="AJ14" i="1"/>
  <c r="AJ70" i="1"/>
  <c r="AF15" i="1"/>
  <c r="AH15" i="1"/>
  <c r="AK15" i="1" s="1"/>
  <c r="N41" i="1"/>
  <c r="P19" i="1"/>
  <c r="AG19" i="1" s="1"/>
  <c r="J123" i="1"/>
  <c r="AL123" i="1" s="1"/>
  <c r="R124" i="1"/>
  <c r="P123" i="1"/>
  <c r="AG123" i="1" s="1"/>
  <c r="O124" i="1"/>
  <c r="AD124" i="1" s="1"/>
  <c r="AL30" i="1" l="1"/>
  <c r="AL14" i="1"/>
  <c r="P119" i="1"/>
  <c r="AG119" i="1" s="1"/>
  <c r="P116" i="1"/>
  <c r="AG116" i="1" s="1"/>
  <c r="P108" i="1"/>
  <c r="AG108" i="1" s="1"/>
  <c r="P105" i="1"/>
  <c r="AG105" i="1" s="1"/>
  <c r="P102" i="1"/>
  <c r="AG102" i="1" s="1"/>
  <c r="P99" i="1"/>
  <c r="AG99" i="1" s="1"/>
  <c r="J119" i="1"/>
  <c r="AL119" i="1" s="1"/>
  <c r="J116" i="1"/>
  <c r="AL116" i="1" s="1"/>
  <c r="J108" i="1"/>
  <c r="AL108" i="1" s="1"/>
  <c r="J105" i="1"/>
  <c r="AL105" i="1" s="1"/>
  <c r="J102" i="1"/>
  <c r="AL102" i="1" s="1"/>
  <c r="J99" i="1"/>
  <c r="AL99" i="1" s="1"/>
  <c r="P36" i="1"/>
  <c r="J36" i="1"/>
  <c r="P32" i="1"/>
  <c r="AG32" i="1" s="1"/>
  <c r="P30" i="1"/>
  <c r="AG30" i="1" s="1"/>
  <c r="J32" i="1"/>
  <c r="J30" i="1"/>
  <c r="J19" i="1"/>
  <c r="AL19" i="1" s="1"/>
  <c r="P25" i="1"/>
  <c r="AG25" i="1" s="1"/>
  <c r="R20" i="1"/>
  <c r="O20" i="1"/>
  <c r="AD20" i="1" s="1"/>
  <c r="O26" i="1"/>
  <c r="AD26" i="1" s="1"/>
  <c r="J25" i="1"/>
  <c r="AL25" i="1" s="1"/>
  <c r="P15" i="1"/>
  <c r="J15" i="1"/>
  <c r="J14" i="1" s="1"/>
  <c r="AL15" i="1" l="1"/>
  <c r="P35" i="1"/>
  <c r="AG35" i="1" s="1"/>
  <c r="AG36" i="1"/>
  <c r="J29" i="1"/>
  <c r="AL29" i="1" s="1"/>
  <c r="AL32" i="1"/>
  <c r="J35" i="1"/>
  <c r="AL35" i="1" s="1"/>
  <c r="AL36" i="1"/>
  <c r="P14" i="1"/>
  <c r="AG14" i="1" s="1"/>
  <c r="AG15" i="1"/>
  <c r="J18" i="1"/>
  <c r="AL18" i="1" s="1"/>
  <c r="P98" i="1"/>
  <c r="AG98" i="1" s="1"/>
  <c r="P18" i="1"/>
  <c r="AG18" i="1" s="1"/>
  <c r="P29" i="1"/>
  <c r="AG29" i="1" s="1"/>
  <c r="J98" i="1"/>
  <c r="AL98" i="1" s="1"/>
  <c r="P95" i="1"/>
  <c r="AG95" i="1" s="1"/>
  <c r="J95" i="1"/>
  <c r="AL95" i="1" s="1"/>
  <c r="P88" i="1"/>
  <c r="AG88" i="1" s="1"/>
  <c r="J88" i="1"/>
  <c r="P82" i="1"/>
  <c r="J82" i="1"/>
  <c r="P78" i="1"/>
  <c r="J78" i="1"/>
  <c r="P75" i="1"/>
  <c r="J75" i="1"/>
  <c r="P85" i="1"/>
  <c r="J85" i="1"/>
  <c r="J68" i="1"/>
  <c r="AL68" i="1" s="1"/>
  <c r="P68" i="1"/>
  <c r="AG68" i="1" s="1"/>
  <c r="N68" i="1"/>
  <c r="AF68" i="1" s="1"/>
  <c r="P65" i="1"/>
  <c r="N65" i="1"/>
  <c r="AF65" i="1" s="1"/>
  <c r="J65" i="1"/>
  <c r="H65" i="1"/>
  <c r="AK65" i="1" s="1"/>
  <c r="P71" i="1"/>
  <c r="J71" i="1"/>
  <c r="P59" i="1"/>
  <c r="J59" i="1"/>
  <c r="R58" i="1"/>
  <c r="R59" i="1"/>
  <c r="R60" i="1"/>
  <c r="R61" i="1"/>
  <c r="R62" i="1"/>
  <c r="R63" i="1"/>
  <c r="R70" i="1"/>
  <c r="R71" i="1"/>
  <c r="R72" i="1"/>
  <c r="R73" i="1"/>
  <c r="R84" i="1"/>
  <c r="R85" i="1"/>
  <c r="R86" i="1"/>
  <c r="R74" i="1"/>
  <c r="R75" i="1"/>
  <c r="R76" i="1"/>
  <c r="R77" i="1"/>
  <c r="R78" i="1"/>
  <c r="R79" i="1"/>
  <c r="R80" i="1"/>
  <c r="R81" i="1"/>
  <c r="R82" i="1"/>
  <c r="R83" i="1"/>
  <c r="R64" i="1"/>
  <c r="R65" i="1"/>
  <c r="R66" i="1"/>
  <c r="R67" i="1"/>
  <c r="R68" i="1"/>
  <c r="R69" i="1"/>
  <c r="R87" i="1"/>
  <c r="R88" i="1"/>
  <c r="R89" i="1"/>
  <c r="R90" i="1"/>
  <c r="R91" i="1"/>
  <c r="R92" i="1"/>
  <c r="R93" i="1"/>
  <c r="R94" i="1"/>
  <c r="R95" i="1"/>
  <c r="R96" i="1"/>
  <c r="R14" i="1"/>
  <c r="R15" i="1"/>
  <c r="R16" i="1"/>
  <c r="R17" i="1"/>
  <c r="R18" i="1"/>
  <c r="R19" i="1"/>
  <c r="R21" i="1"/>
  <c r="R22" i="1"/>
  <c r="R23" i="1"/>
  <c r="R24" i="1"/>
  <c r="R25" i="1"/>
  <c r="R27" i="1"/>
  <c r="R28" i="1"/>
  <c r="R29" i="1"/>
  <c r="R30" i="1"/>
  <c r="R31" i="1"/>
  <c r="R32" i="1"/>
  <c r="R33" i="1"/>
  <c r="R34" i="1"/>
  <c r="R35" i="1"/>
  <c r="R36" i="1"/>
  <c r="R37" i="1"/>
  <c r="R38" i="1"/>
  <c r="R99" i="1"/>
  <c r="R100" i="1"/>
  <c r="R101" i="1"/>
  <c r="R102" i="1"/>
  <c r="R103" i="1"/>
  <c r="R104" i="1"/>
  <c r="R105" i="1"/>
  <c r="R106" i="1"/>
  <c r="R107" i="1"/>
  <c r="R108" i="1"/>
  <c r="R109" i="1"/>
  <c r="R110" i="1"/>
  <c r="R111" i="1"/>
  <c r="R112" i="1"/>
  <c r="R113" i="1"/>
  <c r="R114" i="1"/>
  <c r="R115" i="1"/>
  <c r="R116" i="1"/>
  <c r="R117" i="1"/>
  <c r="R118" i="1"/>
  <c r="R119" i="1"/>
  <c r="R120" i="1"/>
  <c r="R121" i="1"/>
  <c r="R122" i="1"/>
  <c r="R123" i="1"/>
  <c r="R125" i="1"/>
  <c r="R126" i="1"/>
  <c r="O58" i="1"/>
  <c r="AD58" i="1" s="1"/>
  <c r="O59" i="1"/>
  <c r="AD59" i="1" s="1"/>
  <c r="O60" i="1"/>
  <c r="AD60" i="1" s="1"/>
  <c r="O61" i="1"/>
  <c r="AD61" i="1" s="1"/>
  <c r="O62" i="1"/>
  <c r="AD62" i="1" s="1"/>
  <c r="O63" i="1"/>
  <c r="AD63" i="1" s="1"/>
  <c r="O70" i="1"/>
  <c r="AD70" i="1" s="1"/>
  <c r="O71" i="1"/>
  <c r="AD71" i="1" s="1"/>
  <c r="O72" i="1"/>
  <c r="AD72" i="1" s="1"/>
  <c r="O73" i="1"/>
  <c r="AD73" i="1" s="1"/>
  <c r="O84" i="1"/>
  <c r="AD84" i="1" s="1"/>
  <c r="O85" i="1"/>
  <c r="AD85" i="1" s="1"/>
  <c r="O86" i="1"/>
  <c r="AD86" i="1" s="1"/>
  <c r="O74" i="1"/>
  <c r="AD74" i="1" s="1"/>
  <c r="O75" i="1"/>
  <c r="AD75" i="1" s="1"/>
  <c r="O76" i="1"/>
  <c r="AD76" i="1" s="1"/>
  <c r="O77" i="1"/>
  <c r="AD77" i="1" s="1"/>
  <c r="O78" i="1"/>
  <c r="AD78" i="1" s="1"/>
  <c r="O79" i="1"/>
  <c r="AD79" i="1" s="1"/>
  <c r="O80" i="1"/>
  <c r="AD80" i="1" s="1"/>
  <c r="O81" i="1"/>
  <c r="AD81" i="1" s="1"/>
  <c r="O82" i="1"/>
  <c r="AD82" i="1" s="1"/>
  <c r="O83" i="1"/>
  <c r="AD83" i="1" s="1"/>
  <c r="O64" i="1"/>
  <c r="AD64" i="1" s="1"/>
  <c r="O65" i="1"/>
  <c r="AD65" i="1" s="1"/>
  <c r="O66" i="1"/>
  <c r="AD66" i="1" s="1"/>
  <c r="O67" i="1"/>
  <c r="AD67" i="1" s="1"/>
  <c r="O68" i="1"/>
  <c r="AD68" i="1" s="1"/>
  <c r="O69" i="1"/>
  <c r="AD69" i="1" s="1"/>
  <c r="O87" i="1"/>
  <c r="AD87" i="1" s="1"/>
  <c r="O88" i="1"/>
  <c r="AD88" i="1" s="1"/>
  <c r="O89" i="1"/>
  <c r="AD89" i="1" s="1"/>
  <c r="O90" i="1"/>
  <c r="AD90" i="1" s="1"/>
  <c r="O91" i="1"/>
  <c r="AD91" i="1" s="1"/>
  <c r="O92" i="1"/>
  <c r="AD92" i="1" s="1"/>
  <c r="O93" i="1"/>
  <c r="AD93" i="1" s="1"/>
  <c r="O94" i="1"/>
  <c r="AD94" i="1" s="1"/>
  <c r="O95" i="1"/>
  <c r="AD95" i="1" s="1"/>
  <c r="O96" i="1"/>
  <c r="AD96" i="1" s="1"/>
  <c r="O15" i="1"/>
  <c r="AD15" i="1" s="1"/>
  <c r="O16" i="1"/>
  <c r="AD16" i="1" s="1"/>
  <c r="O17" i="1"/>
  <c r="AD17" i="1" s="1"/>
  <c r="O18" i="1"/>
  <c r="AD18" i="1" s="1"/>
  <c r="O19" i="1"/>
  <c r="AD19" i="1" s="1"/>
  <c r="O21" i="1"/>
  <c r="AD21" i="1" s="1"/>
  <c r="O22" i="1"/>
  <c r="AD22" i="1" s="1"/>
  <c r="O23" i="1"/>
  <c r="AD23" i="1" s="1"/>
  <c r="O24" i="1"/>
  <c r="AD24" i="1" s="1"/>
  <c r="O25" i="1"/>
  <c r="AD25" i="1" s="1"/>
  <c r="O27" i="1"/>
  <c r="AD27" i="1" s="1"/>
  <c r="O28" i="1"/>
  <c r="AD28" i="1" s="1"/>
  <c r="O29" i="1"/>
  <c r="AD29" i="1" s="1"/>
  <c r="O30" i="1"/>
  <c r="AD30" i="1" s="1"/>
  <c r="O31" i="1"/>
  <c r="AD31" i="1" s="1"/>
  <c r="O32" i="1"/>
  <c r="AD32" i="1" s="1"/>
  <c r="O33" i="1"/>
  <c r="AD33" i="1" s="1"/>
  <c r="O34" i="1"/>
  <c r="AD34" i="1" s="1"/>
  <c r="O35" i="1"/>
  <c r="AD35" i="1" s="1"/>
  <c r="O36" i="1"/>
  <c r="AD36" i="1" s="1"/>
  <c r="O37" i="1"/>
  <c r="AD37" i="1" s="1"/>
  <c r="O38" i="1"/>
  <c r="AD38" i="1" s="1"/>
  <c r="O99" i="1"/>
  <c r="AD99" i="1" s="1"/>
  <c r="O100" i="1"/>
  <c r="AD100" i="1" s="1"/>
  <c r="O101" i="1"/>
  <c r="AD101" i="1" s="1"/>
  <c r="O102" i="1"/>
  <c r="AD102" i="1" s="1"/>
  <c r="O103" i="1"/>
  <c r="AD103" i="1" s="1"/>
  <c r="O104" i="1"/>
  <c r="AD104" i="1" s="1"/>
  <c r="O105" i="1"/>
  <c r="AD105" i="1" s="1"/>
  <c r="O106" i="1"/>
  <c r="AD106" i="1" s="1"/>
  <c r="O107" i="1"/>
  <c r="AD107" i="1" s="1"/>
  <c r="O108" i="1"/>
  <c r="AD108" i="1" s="1"/>
  <c r="O109" i="1"/>
  <c r="AD109" i="1" s="1"/>
  <c r="O110" i="1"/>
  <c r="AD110" i="1" s="1"/>
  <c r="O111" i="1"/>
  <c r="AD111" i="1" s="1"/>
  <c r="O112" i="1"/>
  <c r="AD112" i="1" s="1"/>
  <c r="O113" i="1"/>
  <c r="AD113" i="1" s="1"/>
  <c r="O114" i="1"/>
  <c r="AD114" i="1" s="1"/>
  <c r="O115" i="1"/>
  <c r="AD115" i="1" s="1"/>
  <c r="O116" i="1"/>
  <c r="AD116" i="1" s="1"/>
  <c r="O117" i="1"/>
  <c r="AD117" i="1" s="1"/>
  <c r="O118" i="1"/>
  <c r="AD118" i="1" s="1"/>
  <c r="O119" i="1"/>
  <c r="AD119" i="1" s="1"/>
  <c r="O120" i="1"/>
  <c r="AD120" i="1" s="1"/>
  <c r="O121" i="1"/>
  <c r="AD121" i="1" s="1"/>
  <c r="O122" i="1"/>
  <c r="AD122" i="1" s="1"/>
  <c r="O123" i="1"/>
  <c r="AD123" i="1" s="1"/>
  <c r="O125" i="1"/>
  <c r="AD125" i="1" s="1"/>
  <c r="O126" i="1"/>
  <c r="AD126" i="1" s="1"/>
  <c r="N56" i="1"/>
  <c r="AF56" i="1" s="1"/>
  <c r="H56" i="1"/>
  <c r="AK56" i="1" s="1"/>
  <c r="R56" i="1"/>
  <c r="R57" i="1"/>
  <c r="R51" i="1"/>
  <c r="R52" i="1"/>
  <c r="R53" i="1"/>
  <c r="R54" i="1"/>
  <c r="R55" i="1"/>
  <c r="N53" i="1"/>
  <c r="AF53" i="1" s="1"/>
  <c r="H53" i="1"/>
  <c r="AK53" i="1" s="1"/>
  <c r="N50" i="1"/>
  <c r="P56" i="1"/>
  <c r="AG56" i="1" s="1"/>
  <c r="P53" i="1"/>
  <c r="AG53" i="1" s="1"/>
  <c r="P50" i="1"/>
  <c r="J56" i="1"/>
  <c r="AL56" i="1" s="1"/>
  <c r="J53" i="1"/>
  <c r="AL53" i="1" s="1"/>
  <c r="R50" i="1"/>
  <c r="J64" i="1" l="1"/>
  <c r="AL64" i="1" s="1"/>
  <c r="AL65" i="1"/>
  <c r="J74" i="1"/>
  <c r="AL74" i="1" s="1"/>
  <c r="AL75" i="1"/>
  <c r="P74" i="1"/>
  <c r="AG74" i="1" s="1"/>
  <c r="AG75" i="1"/>
  <c r="J77" i="1"/>
  <c r="AL77" i="1" s="1"/>
  <c r="AL78" i="1"/>
  <c r="J58" i="1"/>
  <c r="AL58" i="1" s="1"/>
  <c r="AL59" i="1"/>
  <c r="P77" i="1"/>
  <c r="AG77" i="1" s="1"/>
  <c r="AG78" i="1"/>
  <c r="P58" i="1"/>
  <c r="AG58" i="1" s="1"/>
  <c r="AG59" i="1"/>
  <c r="J81" i="1"/>
  <c r="AL81" i="1" s="1"/>
  <c r="AL82" i="1"/>
  <c r="P64" i="1"/>
  <c r="AG64" i="1" s="1"/>
  <c r="AG65" i="1"/>
  <c r="J70" i="1"/>
  <c r="AL70" i="1" s="1"/>
  <c r="AL71" i="1"/>
  <c r="P81" i="1"/>
  <c r="AG81" i="1" s="1"/>
  <c r="AG82" i="1"/>
  <c r="P70" i="1"/>
  <c r="AG70" i="1" s="1"/>
  <c r="AG71" i="1"/>
  <c r="J84" i="1"/>
  <c r="AL84" i="1" s="1"/>
  <c r="AL85" i="1"/>
  <c r="J87" i="1"/>
  <c r="AL87" i="1" s="1"/>
  <c r="AL88" i="1"/>
  <c r="P84" i="1"/>
  <c r="AG84" i="1" s="1"/>
  <c r="AG85" i="1"/>
  <c r="P87" i="1"/>
  <c r="AG87" i="1" s="1"/>
  <c r="O49" i="1" l="1"/>
  <c r="O50" i="1"/>
  <c r="O51" i="1"/>
  <c r="O52" i="1"/>
  <c r="AD52" i="1" s="1"/>
  <c r="O53" i="1"/>
  <c r="AD53" i="1" s="1"/>
  <c r="O54" i="1"/>
  <c r="AD54" i="1" s="1"/>
  <c r="O55" i="1"/>
  <c r="AD55" i="1" s="1"/>
  <c r="O56" i="1"/>
  <c r="AD56" i="1" s="1"/>
  <c r="O57" i="1"/>
  <c r="AD57" i="1" s="1"/>
  <c r="O48" i="1"/>
  <c r="J50" i="1"/>
  <c r="J48" i="1" s="1"/>
  <c r="P48" i="1"/>
  <c r="R49" i="1"/>
  <c r="AI49" i="1"/>
  <c r="R48" i="1"/>
  <c r="R40" i="1"/>
  <c r="R45" i="1"/>
  <c r="R46" i="1"/>
  <c r="R47" i="1"/>
  <c r="R44" i="1"/>
  <c r="P44" i="1" l="1"/>
  <c r="H44" i="1"/>
  <c r="P41" i="1"/>
  <c r="O43" i="1"/>
  <c r="R43" i="1" s="1"/>
  <c r="O41" i="1"/>
  <c r="R41" i="1" s="1"/>
  <c r="O42" i="1"/>
  <c r="R42" i="1" s="1"/>
  <c r="J44" i="1"/>
  <c r="J41" i="1"/>
  <c r="P40" i="1" l="1"/>
  <c r="P127" i="1" s="1"/>
  <c r="J40" i="1"/>
  <c r="AD48" i="1"/>
  <c r="AI40" i="1"/>
  <c r="AI41" i="1"/>
  <c r="AI42" i="1"/>
  <c r="AI43" i="1"/>
  <c r="AI44" i="1"/>
  <c r="AI45" i="1"/>
  <c r="AI46" i="1"/>
  <c r="AI47" i="1"/>
  <c r="AE40" i="1"/>
  <c r="AJ40" i="1" s="1"/>
  <c r="AL40" i="1" s="1"/>
  <c r="AE41" i="1"/>
  <c r="AJ41" i="1" s="1"/>
  <c r="AL41" i="1" s="1"/>
  <c r="AE42" i="1"/>
  <c r="AG42" i="1" s="1"/>
  <c r="AE43" i="1"/>
  <c r="AG43" i="1" s="1"/>
  <c r="AE44" i="1"/>
  <c r="AG44" i="1" s="1"/>
  <c r="AE45" i="1"/>
  <c r="AG45" i="1" s="1"/>
  <c r="AE46" i="1"/>
  <c r="AJ46" i="1" s="1"/>
  <c r="AL46" i="1" s="1"/>
  <c r="AE47" i="1"/>
  <c r="AJ47" i="1" s="1"/>
  <c r="AL47" i="1" s="1"/>
  <c r="AD40" i="1"/>
  <c r="AD41" i="1"/>
  <c r="AD42" i="1"/>
  <c r="AD43" i="1"/>
  <c r="AD44" i="1"/>
  <c r="AD45" i="1"/>
  <c r="AD46" i="1"/>
  <c r="AD47" i="1"/>
  <c r="AC40" i="1"/>
  <c r="AH40" i="1" s="1"/>
  <c r="AK40" i="1" s="1"/>
  <c r="AC41" i="1"/>
  <c r="AH41" i="1" s="1"/>
  <c r="AK41" i="1" s="1"/>
  <c r="AC42" i="1"/>
  <c r="AH42" i="1" s="1"/>
  <c r="AK42" i="1" s="1"/>
  <c r="AC43" i="1"/>
  <c r="AF43" i="1" s="1"/>
  <c r="AC44" i="1"/>
  <c r="AH44" i="1" s="1"/>
  <c r="AK44" i="1" s="1"/>
  <c r="AC45" i="1"/>
  <c r="AH45" i="1" s="1"/>
  <c r="AK45" i="1" s="1"/>
  <c r="AC46" i="1"/>
  <c r="AF46" i="1" s="1"/>
  <c r="AC47" i="1"/>
  <c r="AF47" i="1" s="1"/>
  <c r="AC48" i="1"/>
  <c r="AF40" i="1" l="1"/>
  <c r="AG46" i="1"/>
  <c r="AG47" i="1"/>
  <c r="AG40" i="1"/>
  <c r="AH46" i="1"/>
  <c r="AK46" i="1" s="1"/>
  <c r="AH47" i="1"/>
  <c r="AK47" i="1" s="1"/>
  <c r="AJ44" i="1"/>
  <c r="AL44" i="1" s="1"/>
  <c r="AF45" i="1"/>
  <c r="AF44" i="1"/>
  <c r="AJ45" i="1"/>
  <c r="AL45" i="1" s="1"/>
  <c r="AJ43" i="1"/>
  <c r="AL43" i="1" s="1"/>
  <c r="AH43" i="1"/>
  <c r="AK43" i="1" s="1"/>
  <c r="AG41" i="1"/>
  <c r="AF41" i="1"/>
  <c r="AJ42" i="1"/>
  <c r="AL42" i="1" s="1"/>
  <c r="AF42" i="1"/>
  <c r="F87" i="1" l="1"/>
  <c r="F64" i="1"/>
  <c r="F81" i="1"/>
  <c r="F77" i="1"/>
  <c r="F40" i="1"/>
  <c r="F74" i="1"/>
  <c r="F84" i="1"/>
  <c r="F70" i="1"/>
  <c r="F48" i="1"/>
  <c r="F58" i="1"/>
  <c r="AE48" i="1" l="1"/>
  <c r="AH48" i="1"/>
  <c r="AK48" i="1" s="1"/>
  <c r="AI51" i="1"/>
  <c r="AI50" i="1"/>
  <c r="AI48" i="1"/>
  <c r="AE51" i="1"/>
  <c r="AG51" i="1" s="1"/>
  <c r="AE50" i="1"/>
  <c r="AG50" i="1" s="1"/>
  <c r="AC51" i="1"/>
  <c r="AH51" i="1" s="1"/>
  <c r="AK51" i="1" s="1"/>
  <c r="AC50" i="1"/>
  <c r="AH50" i="1" s="1"/>
  <c r="AK50" i="1" s="1"/>
  <c r="AD51" i="1"/>
  <c r="AD50" i="1"/>
  <c r="AG48" i="1" l="1"/>
  <c r="AE127" i="1"/>
  <c r="AF48" i="1"/>
  <c r="AJ48" i="1"/>
  <c r="AL48" i="1" s="1"/>
  <c r="AJ51" i="1"/>
  <c r="AL51" i="1" s="1"/>
  <c r="AF51" i="1"/>
  <c r="AJ50" i="1"/>
  <c r="AL50" i="1" s="1"/>
  <c r="AF50" i="1"/>
</calcChain>
</file>

<file path=xl/sharedStrings.xml><?xml version="1.0" encoding="utf-8"?>
<sst xmlns="http://schemas.openxmlformats.org/spreadsheetml/2006/main" count="1371" uniqueCount="454">
  <si>
    <t>FORM E.81</t>
  </si>
  <si>
    <t>NO</t>
  </si>
  <si>
    <t>Tujuan</t>
  </si>
  <si>
    <t>Sasaran</t>
  </si>
  <si>
    <t>Kode</t>
  </si>
  <si>
    <t>Program, Kegiatan, Sub Kegiatan</t>
  </si>
  <si>
    <t>Indikator Kinerja Tujuan, Sasaran, Program(outcome), Kegiatan (output), Sub Kegiatan</t>
  </si>
  <si>
    <t>Realisasi Kinerja Pada Triwulan</t>
  </si>
  <si>
    <t>Tingkat Capaian Kinerja dan Realisasi Anggaran Renja yang dievaluasi (%)</t>
  </si>
  <si>
    <t>Keterangan</t>
  </si>
  <si>
    <t>I</t>
  </si>
  <si>
    <t>II</t>
  </si>
  <si>
    <t>III</t>
  </si>
  <si>
    <t>IV</t>
  </si>
  <si>
    <t>K</t>
  </si>
  <si>
    <t>Rp</t>
  </si>
  <si>
    <t>Volume</t>
  </si>
  <si>
    <t>Satuan</t>
  </si>
  <si>
    <t>8*)</t>
  </si>
  <si>
    <t>11*)</t>
  </si>
  <si>
    <t>12*)</t>
  </si>
  <si>
    <t>13*)</t>
  </si>
  <si>
    <t>14 = 10+11+12+13</t>
  </si>
  <si>
    <t>15 = 14/9 x 100%</t>
  </si>
  <si>
    <t>16 = 8 + 14</t>
  </si>
  <si>
    <t>17 = 16/7 x 100%</t>
  </si>
  <si>
    <t>Target Renstra Perangkat Daerah pada Tahun 2026 (Akhir
Periode Renstra Perangkat Daerah)</t>
  </si>
  <si>
    <t>Realisasi Capaian Kinerja Renstra Perangkat Daerah sampai dengan Renja Perangkat Daerah
Tahun Lalu
(n-2)</t>
  </si>
  <si>
    <t>Target Kinerja dan Anggaran Renja Perangkat Daerah Tahun berjalan
yang dievaluasi
(Tahun 2024)</t>
  </si>
  <si>
    <t>Realisasi Capaian Kinerja dan Anggaran Renja Perangkat Daerah yang dievaluasi</t>
  </si>
  <si>
    <t>Realisasi Kinerja dan Anggaran Renstra Perangkat Daerah s/d tahun
2026 (Akhir Tahun Pelaksanaan Renja Perangkat Daerah Tahun 2024)</t>
  </si>
  <si>
    <t>Tingkat Capaian Kinerja Dan Realisasi Anggaran Renstra Perangkat Daerah
s/d tahun 2024 (%)</t>
  </si>
  <si>
    <t>Perangkat Daerah Penanggung Jawab</t>
  </si>
  <si>
    <t>Evaluasi Terhadap Hasil Renja Perangkat Daerah Lingkup Kabupaten/kota</t>
  </si>
  <si>
    <t>Periode Pelaksanaan: Tribulan I Tahun 2024</t>
  </si>
  <si>
    <t>TOTAL &amp; RATA-RATA CAPAIAN KINERJA (%)</t>
  </si>
  <si>
    <t>Faktor pendorong keberhasilan kinerja:</t>
  </si>
  <si>
    <t>Faktor penghambat pencapaian kinerja:</t>
  </si>
  <si>
    <t>Tindak lanjut yang diperlukan dalam triwulan berikutnya**):</t>
  </si>
  <si>
    <t>Tindak lanjut yang diperlukan dalam Renja Perangkat Daerah kabupaten/kota berikutnya**):</t>
  </si>
  <si>
    <t>2.11.03.2.01</t>
  </si>
  <si>
    <t>Pencegahan Pencemaran dan/atau Kerusakan Lingkungan Hidup Kabupaten/Kota</t>
  </si>
  <si>
    <t>Jumlah kegiatan pencegahan pencemaran dan/atau kerusakan lingkungan hidup Kabupaten/Kota yang dilaksanakan || dokumen</t>
  </si>
  <si>
    <t>2.11.03.2.01.0001</t>
  </si>
  <si>
    <t>Koordinasi, Sinkronisasi, dan Pelaksanaan Pencegahan Pencemaran Lingkungan Hidup Dilaksanakan terhadap Media Tanah, Air, Udara, dan</t>
  </si>
  <si>
    <t>2.11.03.2.01.0002</t>
  </si>
  <si>
    <t>Koordinasi, Sinkronisasi dan Pelaksanaan Pengendalian Emisi Gas Rumah Kaca, Mitigasi dan Adaptasi Perubahan Iklim</t>
  </si>
  <si>
    <t>Jumlah Dokumen Hasil Koordinasi dan Sinkronisasi Inventarisasi Gas Rumah Kaca dari Sektor Lingkungan Hidup yang Dilaksanakan || dokumen</t>
  </si>
  <si>
    <t>2.11.03.2.02</t>
  </si>
  <si>
    <t>Penanggulangan Pencemaran dan/atau Kerusakan Lingkungan Hidup Kabupaten/Kota</t>
  </si>
  <si>
    <t>Jumlah laporan penanggulangan pencemaran dan/atau kerusakan lingkungan hidup Kabupaten/Kota yang dilaksanakan || laporan</t>
  </si>
  <si>
    <t>2.11.03.2.02.0001</t>
  </si>
  <si>
    <t>Pemberian  Informasi Peringatan Pencemaran dan/atau Kerusakan Lingkungan Hidup pada Masyarakat</t>
  </si>
  <si>
    <t>Jumlah Laporan Sosialisasi Informasi Peringatan Pencemaran dan/atau Kerusakan Lingkungan Hidup pada Masyarakat di Kabupaten/Kota yang Dilaksanakan || laporan</t>
  </si>
  <si>
    <t>2.11.03.2.02.0003</t>
  </si>
  <si>
    <t>Penghentian Pencemaran dan/atau Kerusakan Lingkungan Hidup</t>
  </si>
  <si>
    <t>2.11.03.2.03</t>
  </si>
  <si>
    <t>Pemulihan Pencemaran dan/atau Kerusakan Lingkungan Hidup Kabupaten/Kota</t>
  </si>
  <si>
    <t>Jumlah Dokumen Hasil Pemulihan Pencemaran dan/atau Kerusakan Lingkungan Hidup Kabupaten/Kota yang dilaksanakan || Dokumen</t>
  </si>
  <si>
    <t>2.11.03.2.03.0001</t>
  </si>
  <si>
    <t>Koordinasi dan Sinkronisasi Penghentian Sumber Pencemaran</t>
  </si>
  <si>
    <t>Jumlah Dokumen Hasil Koordinasi dan Sinkronisasi Penghentian Sumber Pencemaran Kewenangan Pemerintah dan/atau Provinsi dan/atau Sektor Lain hingga Terhentinya Sumber Pencemaran yang Dilaksanakan || dokumen</t>
  </si>
  <si>
    <t>2.11.04.2.01</t>
  </si>
  <si>
    <t>Pengelolaan Keanekaragaman Hayati Kabupaten/Kota</t>
  </si>
  <si>
    <t>Jumlah laporan pengelolaan keanekaragaman hayati Kabupaten/Kota yang dilaksanakan || laporan</t>
  </si>
  <si>
    <t>2.11.04.2.01.0001</t>
  </si>
  <si>
    <t>Penyusunan dan Penetapan Rencana Pengelolaan Keanekaragaman Hayati</t>
  </si>
  <si>
    <t>Jumlah Dokumen Rencana Induk Pengelolaan Kehati yang Disusun || dokumen</t>
  </si>
  <si>
    <t>2.11.04.2.01.0004</t>
  </si>
  <si>
    <t>Pengelolaan Ruang Terbuka Hijau (RTH)</t>
  </si>
  <si>
    <t>Luas RTH yang Dikelola Lingkup Kewenangan Kabupaten/Kota || Ha</t>
  </si>
  <si>
    <t>2.11.04.2.01.0007</t>
  </si>
  <si>
    <t>Pengelolaan Sarana dan Prasarana Keanekaragaman Hayati</t>
  </si>
  <si>
    <t>Jumlah Sarana dan Prasarana Keanekaragaman Hayati yang Dikelola || Unit</t>
  </si>
  <si>
    <t>2.11.04.2.01.0009</t>
  </si>
  <si>
    <t>Pengelolaan Taman Keanekaragaman Hayati di Luar Kawasan Hutan</t>
  </si>
  <si>
    <t>Unit Taman Kehati Di Luar Kawasan Hutan yang Dikelola Lingkup Kewenangan Kabupaten/Kota || Unit</t>
  </si>
  <si>
    <t>Persentase dokumen kebijakan perencanaan dan pengendalian pengelolaan lingkungan hidup yang diselesaikan || %</t>
  </si>
  <si>
    <t>2.11.02.2.01</t>
  </si>
  <si>
    <t>Rencana Perlindungan dan Pengelolaan Lingkungan Hidup (RPPLH) Kabupaten/Kota</t>
  </si>
  <si>
    <t>Jumlah dokumen Rencana Perlindungan dan Pengelolaan Lingkungan Hidup (RPPLH) Kabupaten/Kota yang tersusun || dokumen</t>
  </si>
  <si>
    <t>2.11.02.2.01.0001</t>
  </si>
  <si>
    <t>Penyusunan RPPLH Kabupaten/Kota</t>
  </si>
  <si>
    <t>jumlah dokumen RPPLH di kabupaten/kota yang berisi arahan/muatan RPPLH kabupaten/kota dan mengakomodir arahan RPPLH Provinsi || dokumen</t>
  </si>
  <si>
    <t>2.11.02.2.01.0002</t>
  </si>
  <si>
    <t>Pengendalian Pelaksanaan RPPLH Kabupaten/Kota</t>
  </si>
  <si>
    <t>Jumlah Dokumen Telaahan Kebijakan yang Telah Mengakomodir RPPLH Kabupaten/Kota || dokumen</t>
  </si>
  <si>
    <t>2.11.02.2.02</t>
  </si>
  <si>
    <t>Penyelenggaraan Kajian Lingkungan Hidup Strategis (KLHS) Kabupaten/Kota</t>
  </si>
  <si>
    <t>Jumlah dokumen penyelenggaraan Kajian Lingkungan Hidup Strategis (KLHS) Kabupaten/ Kota yang tersusun || dokumen</t>
  </si>
  <si>
    <t>2.11.02.2.02.0002</t>
  </si>
  <si>
    <t>Pembuatan dan Pelaksanaan KLHS RPJPD/RPJMD</t>
  </si>
  <si>
    <t>2.11.02.2.02.0005</t>
  </si>
  <si>
    <t>Penyelenggaraan KLHS Rencana Tata Ruang</t>
  </si>
  <si>
    <t>Jumlah Dokumen KLHS Rencana Tata Ruang Kabupaten/Kota yang Disusun || dokumen</t>
  </si>
  <si>
    <t>2.11.02.2.02.0006</t>
  </si>
  <si>
    <t>Penyelenggaraan KLHS untuk KRP yang Berpotensi Menimbulkan Dampak/Resiko Lingkungan Hidup</t>
  </si>
  <si>
    <t>Jumlah Dokumen KLHS KRP lainnya yang berpotensi menimbulkan dampak/resiko lingkungan hidup yang disusun || dokumen</t>
  </si>
  <si>
    <t>Persentase Pembinaan Dan Pengawasan Terhadap Izin Lingkungan Dan Izin Perlindungan Dan Pengelolaan Lingkungan Hidup (PPLH) || %</t>
  </si>
  <si>
    <t>2.11.06.2.01</t>
  </si>
  <si>
    <t>Pembinaan dan PengawasanTerhadap Usaha dan/atau Kegiatan yang Izin Lingkungan dan Izin PPLH diterbitkan oleh Pemerintah Daerah Kabupaten/Kota</t>
  </si>
  <si>
    <t>Jumlah laporan Pembinaan dan PengawasanTerhadap Usaha dan/atau Kegiatan yang Izin Lingkungan dan Izin PPLH diterbitkan oleh Pemerintah Daerah Kabupaten/ Kota yang dilaksanakan || laporan</t>
  </si>
  <si>
    <t>2.11.06.2.01.0001</t>
  </si>
  <si>
    <t>Fasilitasi Pemenuhan Ketentuan dan Kewajiban Izin Lingkungan dan/atau IzinPPLH</t>
  </si>
  <si>
    <t>Jumlah Rekomendasi dan/atau Persetujuan Teknis, Persetujuan Lingkungan, dan Surat Kelayakan Operasi yang Diberikan || dokumen</t>
  </si>
  <si>
    <t>2.11.06.2.01.0005</t>
  </si>
  <si>
    <t>Pengawasan Perizinan Berusaha atau Persetujuan Pemerintah terkait  Persetujuan Lingkungan yang diterbitkan oleh Pemerintah Daerah Provinsi dan Peraturan Perundang- undangan di bidang Perlindungan dan Pengelolaan Lingkungan Hidup</t>
  </si>
  <si>
    <t>Jumlah Badan usaha dan/atau kegiatan yang diawasi || badan usaha</t>
  </si>
  <si>
    <t>2.11.10.2.01</t>
  </si>
  <si>
    <t>Penyelesaian Pengaduan Masyarakat di Bidang Perlindungan dan Pengelolaan Lingkungan Hidup (PPLH)</t>
  </si>
  <si>
    <t>Jumlah penyelesaian pengaduan masyarakat terhadap PPLH Kabupaten/ Kota|| dokumen</t>
  </si>
  <si>
    <t>2.11.10.2.01.0004</t>
  </si>
  <si>
    <t>Pengelolaan Pengaduan permasalahan Pencemaran dan Perusakan Lingkungan Hidup tingkat Kabupaten/Kota</t>
  </si>
  <si>
    <t>Jumlah pengaduan permasalahan Pencemaran dan Perusakan Lingkungan Hidup tingkat Kabupaten/Kota yang ditindaklanjuti/ditangani || pengaduan</t>
  </si>
  <si>
    <t>Persentase pengelolaan kearifan lokal dan MHA terkait PPLH ||%</t>
  </si>
  <si>
    <t>2.11.07.2.01</t>
  </si>
  <si>
    <t>Pengakuan MHA, Kearifan Lokal, Pengetahuan Tradisional, dan Hak MHA yang terkait dengan PPLH</t>
  </si>
  <si>
    <t>Jumlah Pengakuan MHA, Kearifan Lokal, Pengetahuan Tradisional, dan Hak MHA yang terkait dengan PPLH || lokasi</t>
  </si>
  <si>
    <t>2.11.07.2.02.0001</t>
  </si>
  <si>
    <t>Koordinasi, Sinkronisasi, Penyediaan Data, dan Informasi Pengakuan Keberadaan MHA Kearifan Lokal atau Pengetahuan Tradisional dan Hak Kearifan Lokal atau Pengetahuan Tradisional dan Hak MHA terkait dengan PPLH</t>
  </si>
  <si>
    <t>Jumlah Dokumen Hasil Koordinasi, Sinkronisasi, Penyediaan Data dan Informasi Pengakuan Keberadaan MHA Kearifan Lokal atau Pengetahuan Tradisional dan Hak Kearifan Lokal atau Pengetahuan Tradisional dan Hak MHA Terkait dengan PPLH || dokumen</t>
  </si>
  <si>
    <t>2.11.08.2.01</t>
  </si>
  <si>
    <t>Penyelenggaraan Pendidikan, Pelatihan, dan Penyuluhan Lingkungan Hidup untuk Lembaga Kemasyarakatan Tingkat Daerah</t>
  </si>
  <si>
    <t>Jumlah kegiatan pendukung kalpataru dan adiwiyata || dokumen</t>
  </si>
  <si>
    <t>2.11.08.2.01.0002</t>
  </si>
  <si>
    <t>Pendampingan Gerakan Peduli Lingkungan Hidup</t>
  </si>
  <si>
    <t>Jumlah Pendampingan Pembinaan Gerakan Peduli dan Berbudaya Lingkungan Hidup yang Dilaksanakan || dokumen</t>
  </si>
  <si>
    <t>2.11.08.2.01.0005</t>
  </si>
  <si>
    <t>Peningkatan Kapasitas dan Kompetensi Sumber Daya Manusia Bidang lingkungan hidup untuk Lembaga pendidikan formal/lembaga masyarakat/komunitas/kelom pok masyarakat</t>
  </si>
  <si>
    <t>Persentase capaian penghargaan bidang lingkungan hidup || %</t>
  </si>
  <si>
    <t>2.11.09.2.01</t>
  </si>
  <si>
    <t>Pemberian Penghargaan Lingkungan Hidup Tingkat Daerah Kabupaten/Kota</t>
  </si>
  <si>
    <t>Jumlah Penilaian Kinerja Masyarakat/Lembaga Masyarakat/DuniaUsa ha/Dunia Pendidikan/ Filantropi dalam Perlindungan dan Pengelolaan Lingkungan Hidup || kegiatan</t>
  </si>
  <si>
    <t>2.11.09.2.01.0001</t>
  </si>
  <si>
    <t>Penilaian Kinerja Masyarakat/Lembaga Masyarakat/Dunia Usaha/Dunia Pendidikan/Filantropi dalam Perlindungan dan Pengelolaan Lingkungan Hidup</t>
  </si>
  <si>
    <t>Jumlah Masyarakat/Lembaga Masyarakat/Dunia Usaha/Dunia Pendidikan/Filantrophi yang Dinilai Kinerjanya dalam rangka PPLH || Entitas</t>
  </si>
  <si>
    <t>Prosentase dokumen Pengendalian Bahan Berbahaya Dan Beracun (B3) Dan Limbah Bahan Berbahaya Dan Beracun (Limbah B3) yang diselesaikan || %</t>
  </si>
  <si>
    <t>2.11.05.2.01</t>
  </si>
  <si>
    <t>Penyimpanan Sementara Limbah B3</t>
  </si>
  <si>
    <t>Jumlah Dokumen Penyimpanan Sementara Limbah B3|| dokumen</t>
  </si>
  <si>
    <t>2.11.05.2.01.0001</t>
  </si>
  <si>
    <t>Fasilitasi Pemenuhan Komitmen Izin Penyimpanan sementara Limbah B3 Dilaksanakan Melalui Sistem Pelayanan Perizinan Berusaha Terintegrasi Secara Elektronik</t>
  </si>
  <si>
    <t>2.11.05.2.01.0002</t>
  </si>
  <si>
    <t>Verifikasi Lapangan untuk Memastikan Pemenuhan Persyaratan Administrasi dan Teknis Penyimpanan Sementara Limbah B3</t>
  </si>
  <si>
    <t>Jumlah Laporan Kegiatan Verifikasi Lapangan Pemenuhan Komitmen Persetujuan/Izin Penyimpanan sementara dan Pengumpulan Limbah B3 || laporan</t>
  </si>
  <si>
    <t>2.11.05.2.02</t>
  </si>
  <si>
    <t>Pengumpulan Limbah B3 dalam 1 (Satu) Daerah Kabupaten/Kota</t>
  </si>
  <si>
    <t>Jumlah Laporan Pengumpulan Limbah B3 dalam 1 (Satu) Daerah Kabupaten/Kota|| laporan</t>
  </si>
  <si>
    <t>2.11.05.2.02.0002</t>
  </si>
  <si>
    <t>Koordinasi dan Sinkronisasi Pengelolaan Limbah B3 dengan Pemerintah Provinsi dalam rangka Pengangkutan, Pemanfaatan, Pengolahan, dan/atau Penimbunan</t>
  </si>
  <si>
    <t>Jumlah Dokumen Hasil Koordinasi &amp; Sinkronisasi Pengelolaan Limbah B3 dengan Pemerintah dan Pemerintah Provinsi dalam rangka Pengangkutan, Pemanfaatan, Pengolahan, dan/atau Penimbunan yang Bukan Menjadi Kewenangan Pemda Kabupaten/Kota serta Pelaksanaan Pengumpulan dan Penyimpanan sementara Limbah B3 yang Sesuai dengan Kewenangannya || dokumen</t>
  </si>
  <si>
    <t>Persentase sampah yang terkelola || %</t>
  </si>
  <si>
    <t>2.11.11.2.01</t>
  </si>
  <si>
    <t>Pengelolaan Sampah</t>
  </si>
  <si>
    <t>2.11.11.2.01.0004</t>
  </si>
  <si>
    <t>Peningkatan Peran serta Masyarakat dalam Pengelolaan Persampahan</t>
  </si>
  <si>
    <t>Jumlah Masyarakat, Kelompok Masyarakat atau Para Pihak Lainnya yang Terlibat Aktif dalam Kegiatan Pengelolaan Sampah Berbasis Masyarakat || Kelompok</t>
  </si>
  <si>
    <t>2.11.11.2.01.0005</t>
  </si>
  <si>
    <t>Koordinasi dan Sinkronisasi Penyediaan Sarana dan Prasarana Pengelolaan Persampahan</t>
  </si>
  <si>
    <t>2.11.11.2.01.0007</t>
  </si>
  <si>
    <t>Jumlah Sarana dan Prasarana Penanganan Sampah untuk Kegiatan Pemilahan, Pengumpulan, Pengangkutan, Pengolahan, dan Pemrosesan Akhir || unit</t>
  </si>
  <si>
    <t>2.11.11.2.01.0008</t>
  </si>
  <si>
    <t>Penyusunan Rencana, Kebijakan dan Strategi Daerah Pengelolaan Sampah kabupaten/kota</t>
  </si>
  <si>
    <t>Jumlah dokumen kebijakan dan strategi daerah pengelolaan sampah kabupaten/kota yang disusun dan ditetapkan || dokumen</t>
  </si>
  <si>
    <t>2.11.11.2.01.0015</t>
  </si>
  <si>
    <t>Penanganan sampah melalui pengoperasian dan pemeliharaan sarana dan prasarana  penanganan sampah</t>
  </si>
  <si>
    <t>Jumlah sarana dan prasarana penanganan sampah yang beroperasi dan terpelihara dengan baik || Unit</t>
  </si>
  <si>
    <t>2.11.11.2.01.0018</t>
  </si>
  <si>
    <t>Pengurangan sampah melalui pembatasan timbulan sampah</t>
  </si>
  <si>
    <t>2.11.11.2.03</t>
  </si>
  <si>
    <t>Pembinaan dan Pengawasan Pengelolaan Sampah yang Diselenggarakan oleh Pihak Swasta</t>
  </si>
  <si>
    <t>Jumlah dokumen Hasil Pembinaan dan Pengawasan Pengelolaan Sampah yang Diselenggarakan oleh Pihak Swasta || Dokumen</t>
  </si>
  <si>
    <t>2.11.11.2.03.0001</t>
  </si>
  <si>
    <t>Monitoring dan Evaluasi Pemenuhan Target dan Standar Pelayanan Pengelolaan Sampah</t>
  </si>
  <si>
    <t>Jumlah Laporan Hasil Pelaksanaan Monitoring, Evaluasi dan Pelaporan Pemenuhan Target dan Standar Pelayanan Pengelolaan Sampah Kabupaten/Kota || laporan</t>
  </si>
  <si>
    <t>PROGRAM PENGELOLAAN SUMBER DAYA EKONOMI UNTUK KEDAULATAN DAN KEMANDIRIAN PANGAN</t>
  </si>
  <si>
    <t>2.09.02.2.01</t>
  </si>
  <si>
    <t>Penyediaan Infrastruktur dan Seluruh Pendukung Kemandirian Pangan sesuai Kewenangan Daerah</t>
  </si>
  <si>
    <t>Persentase partisipasi OPD pemangku Dewan Ketahanan Pangan Kabupaten ││ %</t>
  </si>
  <si>
    <t>2.09.02.2.01.0003</t>
  </si>
  <si>
    <t>Penyediaan Infrastruktur Pendukung Kemandirian Pangan Lainnya</t>
  </si>
  <si>
    <t>Jumlah Infrastruktur Pendukung Kemandirian Pangan yang Tersedia || unit</t>
  </si>
  <si>
    <t>2.09.02.2.01.0004</t>
  </si>
  <si>
    <t>Koordinasi dan Sinkronisasi Penyediaan Infrastruktur Logistik</t>
  </si>
  <si>
    <t>Jumlah Koordinasi dan Sinkronisasi dalam rangka Penyediaan Infrastruktur Logistik || laporan</t>
  </si>
  <si>
    <t>PROGRAM PENINGKATAN DIVERSIFIKASI DAN KETAHANAN PANGAN MASYARAKAT</t>
  </si>
  <si>
    <t>2.09.03.2.01</t>
  </si>
  <si>
    <t>Penyediaan dan Penyaluran Pangan Pokok atau Pangan Lainnya sesuai dengan Kebutuhan Daerah Kabupaten/Kota dalam rangka Stabilisasi Pasokan dan Harga</t>
  </si>
  <si>
    <t>2.09.03.2.01.0002</t>
  </si>
  <si>
    <t>Penyediaan pangan berbasis sumber daya Lokal</t>
  </si>
  <si>
    <t>Pangan Berbasis Sumber Daya Lokal yang Tersedia ││ laporan</t>
  </si>
  <si>
    <t>2.09.03.2.01.0006</t>
  </si>
  <si>
    <t>Pengembangan Kelembagaan Usaha Pangan Masyarakat dan Toko Tani Indonesia</t>
  </si>
  <si>
    <t>Jumlah Kelembagaan Usaha Pangan Masyarakat dan Toko Tani Indonesia yang Dikembangkan ││ unit</t>
  </si>
  <si>
    <t>2.09.03.2.01.0012</t>
  </si>
  <si>
    <t>Penyediaan Informasi Harga Pangan Tingkat Produsen dan Konsumen Wilayah Kabupaten/Kota</t>
  </si>
  <si>
    <t>Informasi harga pangan tingkat Produsen dan Konsumen wilayah Kabupaten/Kota ││ laporan</t>
  </si>
  <si>
    <t>2.09.03.2.01.0016</t>
  </si>
  <si>
    <t>Penyusunan Neraca Bahan Makanan (NBM)</t>
  </si>
  <si>
    <t>2.09.03.2.04</t>
  </si>
  <si>
    <t>Pelaksanaan Pencapaian Target Konsumsi Pangan Per Kapita/Tahun  sesuai dengan angka kecukupan gizi</t>
  </si>
  <si>
    <t>2.09.03.2.04.0001</t>
  </si>
  <si>
    <t>Penyusunan dan penetapan target konsumsi pangan per kapita per tahun</t>
  </si>
  <si>
    <t>2.09.03.2.04.0002</t>
  </si>
  <si>
    <t>Pemberdayaan masyarakat dalam penganekaragaman konsumsi pangan berbasis sumber daya lokal</t>
  </si>
  <si>
    <t>Jumlah Pemberdayaan Kelompok Masyarakat dalam Penganekaragaman Konsumsi Pangan Berbasis Sumber Daya Lokal ││ laporan</t>
  </si>
  <si>
    <t>PROGRAM PENANGANAN KERAWANAN PANGAN</t>
  </si>
  <si>
    <t>2.09.04.2.01</t>
  </si>
  <si>
    <t>Penyusunan Peta Kerentanan dan Ketahanan Pangan Kecamatan</t>
  </si>
  <si>
    <t>2.09.04.2.01.0001</t>
  </si>
  <si>
    <t>Penyusunan pemutakhiran dan analisis peta ketahanan dan kerentanan pangan</t>
  </si>
  <si>
    <t>Peta dan analisis ketahanan dan kerentanan pangan yang dimutakhirkan ││ dokumen</t>
  </si>
  <si>
    <t>2.09.04.2.02</t>
  </si>
  <si>
    <t>Penanganan kerawanan pangan kewenangan kabupaten/kota</t>
  </si>
  <si>
    <t>2.09.04.2.02.0002</t>
  </si>
  <si>
    <t>Pelaksanaan Pengadaan, Pengelolaan, dan Penyaluran Cadangan Pangan pada Kerawanan Pangan yang Mencakup dalam 1 (satu) Daerah Kabupaten/Kota</t>
  </si>
  <si>
    <t>Jumlah Pengadaan, Pengelolaan, dan Penyaluran Cadangan Pangan pada Kerawanan Pangan yang Mencakup dalam 1 (Satu) Daerah Kabupaten/Kota ││ dokumen</t>
  </si>
  <si>
    <t>2.09.04.2.02.0005</t>
  </si>
  <si>
    <t>Koordinasi dan Sinkronisasi Penanganan Kerawanan Pangan dan Gizi Kabupaten/Kota</t>
  </si>
  <si>
    <t>Jumlah koordinasi dan sinkronisasi penanganan kerawanan pangan dan gizi kabupaten/kota ││ laporan</t>
  </si>
  <si>
    <r>
      <rPr>
        <sz val="12"/>
        <rFont val="Bookman Old Style"/>
        <family val="1"/>
      </rPr>
      <t>Jumlah Dokumen Uji Kualitas Lingkungan Hidup Dilaksanakan Terhadap Media Tanah, Air, Udara, dan Laut
|| dokumen</t>
    </r>
  </si>
  <si>
    <r>
      <rPr>
        <sz val="12"/>
        <rFont val="Bookman Old Style"/>
        <family val="1"/>
      </rPr>
      <t>Jumlah Sumber Pencemar dan/atau Kerusakan Lingkungan Hidup yang Dihentikan
|| titik</t>
    </r>
  </si>
  <si>
    <r>
      <rPr>
        <b/>
        <sz val="12"/>
        <rFont val="Bookman Old Style"/>
        <family val="1"/>
      </rPr>
      <t>Persentase pengelolaan keanekaragaman hayati (KEHATI) dengan kondisi baik
|| %</t>
    </r>
  </si>
  <si>
    <r>
      <rPr>
        <sz val="12"/>
        <rFont val="Bookman Old Style"/>
        <family val="1"/>
      </rPr>
      <t>Jumlah Dokumen KLHS RPJPD/RPJMD
Kabupaten/Kota yang Disusun || dokumen</t>
    </r>
  </si>
  <si>
    <r>
      <rPr>
        <b/>
        <sz val="12"/>
        <rFont val="Bookman Old Style"/>
        <family val="1"/>
      </rPr>
      <t>Persentase penyelesaian pengaduan lingkungan hidup
|| %</t>
    </r>
  </si>
  <si>
    <r>
      <rPr>
        <b/>
        <sz val="12"/>
        <rFont val="Bookman Old Style"/>
        <family val="1"/>
      </rPr>
      <t>Persentase pendidikan, pelatihan dan penyuluhan lingkungan hidup untuk masyarakat ||
%</t>
    </r>
  </si>
  <si>
    <r>
      <rPr>
        <sz val="12"/>
        <rFont val="Bookman Old Style"/>
        <family val="1"/>
      </rPr>
      <t>Jumlah lembaga pendidikan formal/lembaga masyarakat/komunitas/kelo mpok masyarakat yang meningkat kapasitas dan kompetensinya terkait PPLH
|| lembaga</t>
    </r>
  </si>
  <si>
    <r>
      <rPr>
        <sz val="12"/>
        <rFont val="Bookman Old Style"/>
        <family val="1"/>
      </rPr>
      <t>Jumlah Fasilitasi Persetujuan/Izin Penyimpanan sementara Limbah B3 yang Dilaksanakan Melalui Sistem Pelayanan Perizinan Berusaha Terintegrasi Secara Elektronik
|| dokumen</t>
    </r>
  </si>
  <si>
    <r>
      <rPr>
        <b/>
        <sz val="12"/>
        <rFont val="Bookman Old Style"/>
        <family val="1"/>
      </rPr>
      <t>Jumlah laporan pelaksanaan pengelolaan sampah dan pencapaian target retribusi persampahan/ kebersihan
|| Laporan</t>
    </r>
  </si>
  <si>
    <r>
      <rPr>
        <sz val="12"/>
        <rFont val="Bookman Old Style"/>
        <family val="1"/>
      </rPr>
      <t>Jumlah Dokumen Hasil Koordinasi dan Sinkronisasi Penyediaan Prasarana dan Sarana Bersama Pemerintah Pusat, Provinsi maupun Pihak Lain di Luar Kabupaten/Kota untuk Pengelolaan Sampah Kabupaten/Kota.
Pengelolaan Persampahan Sesuai dengan Rencana Induk Pengelolaan Sampah dan Mengacu pada Jakstrada|| dokumen</t>
    </r>
  </si>
  <si>
    <r>
      <rPr>
        <sz val="12"/>
        <rFont val="Bookman Old Style"/>
        <family val="1"/>
      </rPr>
      <t>Penyediaan Sarana dan Prasarana Pengelolaan Persampahan di TPA/TPST/SPA
Kabupaten/Kota</t>
    </r>
  </si>
  <si>
    <r>
      <rPr>
        <sz val="12"/>
        <rFont val="Bookman Old Style"/>
        <family val="1"/>
      </rPr>
      <t>Jumlah laporan hasil kegiatan pengurangan sampah melalui pembatasan timbulan sampah
|| laporan</t>
    </r>
  </si>
  <si>
    <r>
      <rPr>
        <b/>
        <sz val="12"/>
        <rFont val="Bookman Old Style"/>
        <family val="1"/>
      </rPr>
      <t>Skor Pola Pangan Harapan
Ketersediaan ││angka</t>
    </r>
  </si>
  <si>
    <r>
      <rPr>
        <sz val="12"/>
        <rFont val="Bookman Old Style"/>
        <family val="1"/>
      </rPr>
      <t>Informasi Neraca Bahan
Makanan (NBM) ││ dokumen</t>
    </r>
  </si>
  <si>
    <r>
      <rPr>
        <sz val="12"/>
        <rFont val="Bookman Old Style"/>
        <family val="1"/>
      </rPr>
      <t>Target Konsumsi Pangan Per
Kapita Per Tahun ││ dokumen</t>
    </r>
  </si>
  <si>
    <r>
      <rPr>
        <b/>
        <sz val="12"/>
        <rFont val="Bookman Old Style"/>
        <family val="1"/>
      </rPr>
      <t>Penanganan daerah rawan
pangan ││ %</t>
    </r>
  </si>
  <si>
    <r>
      <rPr>
        <b/>
        <sz val="12"/>
        <rFont val="Bookman Old Style"/>
        <family val="1"/>
      </rPr>
      <t>Tersedianya peta FSVA ││
dokumen</t>
    </r>
  </si>
  <si>
    <r>
      <rPr>
        <b/>
        <sz val="12"/>
        <rFont val="Bookman Old Style"/>
        <family val="1"/>
      </rPr>
      <t>Persentase intervensi daerah
renta dan rawan pangan ││
%</t>
    </r>
  </si>
  <si>
    <t>2.09</t>
  </si>
  <si>
    <t>2.11</t>
  </si>
  <si>
    <t>2.09.05 </t>
  </si>
  <si>
    <t>PROGRAM PENGAWASAN KEAMANAN PANGAN</t>
  </si>
  <si>
    <t>2.09.05.2.01 </t>
  </si>
  <si>
    <t>Pelaksanaan Pengawasan Keamanan Pangan Segar Daerah Kabupaten/Kota</t>
  </si>
  <si>
    <t>2.09.05.2.01.0004</t>
  </si>
  <si>
    <t>Rekomendasi Keamanan Pangan Segar Asal Tumbuhan Daerah Kabupaten/Kota</t>
  </si>
  <si>
    <t>2.09.05.2.01.0008</t>
  </si>
  <si>
    <t>Koordinasi dan sinkronisasi keamanan dan mutu pangan segar asal tumbuhan</t>
  </si>
  <si>
    <t>PROGRAM PENUNJANG URUSAN PEMERINTAHAN DAERAH KABUPATEN/KOTA</t>
  </si>
  <si>
    <t>Perencanaan, Penganggaran, dan Evaluasi Kinerja Perangkat Daerah</t>
  </si>
  <si>
    <t>Penyusunan Dokumen Perencanaan Perangkat Daerah</t>
  </si>
  <si>
    <t>Evaluasi Kinerja Perangkat Daerah</t>
  </si>
  <si>
    <t>Administrasi Keuangan Perangkat Daerah</t>
  </si>
  <si>
    <t>Penyediaan Gaji dan Tunjangan ASN</t>
  </si>
  <si>
    <t>Koordinasi dan Penyusunan Laporan Keuangan Bulanan/ Triwulanan/ Semesteran SKPD</t>
  </si>
  <si>
    <t>Administrasi Kepegawaian Perangkat Daerah</t>
  </si>
  <si>
    <t>Sosialisasi Peraturan Perundang-Undangan</t>
  </si>
  <si>
    <t>Bimbingan Teknis Implementasi Peraturan Perundang-Undangan</t>
  </si>
  <si>
    <t>Administrasi Umum Perangkat Daerah</t>
  </si>
  <si>
    <t>Penyediaan Komponen Instalasi Listrik/Penerangan Bangunan Kantor</t>
  </si>
  <si>
    <t>Penyediaan Peralatan dan Perlengkapan Kantor</t>
  </si>
  <si>
    <t>Penyediaan Peralatan Rumah Tangga</t>
  </si>
  <si>
    <t>Penyediaan Bahan Logistik Kantor</t>
  </si>
  <si>
    <t>Penyediaan Barang Cetakan dan Penggandaan</t>
  </si>
  <si>
    <t>Penyediaan Bahan Bacaan dan Peraturan Perundang-undangan</t>
  </si>
  <si>
    <t>Penyelenggaraan Rapat Koordinasi dan Konsultasi SKPD</t>
  </si>
  <si>
    <t>Pengadaan Barang Milik Daerah Penunjang Urusan Pemerintah Daerah</t>
  </si>
  <si>
    <t>Pengadaan Kendaraan Perorangan Dinas atau Kendaraan Dinas Jabatan</t>
  </si>
  <si>
    <t>Pengadaan Kendaraan Dinas Operasional atau Lapangan</t>
  </si>
  <si>
    <t>Penyediaan Jasa Penunjang Urusan Pemerintahan Daerah</t>
  </si>
  <si>
    <t>Penyediaan Jasa Komunikasi, Sumber Daya Air dan Listrik</t>
  </si>
  <si>
    <t>Penyediaan Jasa Peralatan dan Perlengkapan Kantor</t>
  </si>
  <si>
    <t>Penyediaan Jasa Pelayanan Umum Kantor</t>
  </si>
  <si>
    <t>Pemeliharaan Barang Milik Daerah Penunjang Urusan Pemerintahan Daerah</t>
  </si>
  <si>
    <t>Penyediaan Jasa Pemeliharaan, Biaya Pemeliharaan, Pajak dan Perizinan Kendaraan Dinas Operasional atau Lapangan</t>
  </si>
  <si>
    <t>Pemeliharaan/Rehabilitasi Gedung Kantor dan Bangunan Lainnya</t>
  </si>
  <si>
    <t>2.11.01.2.01</t>
  </si>
  <si>
    <t>2.11.01.2.01.0001</t>
  </si>
  <si>
    <t>2.11.01.2.01.0007</t>
  </si>
  <si>
    <t>2.11.01.2.02</t>
  </si>
  <si>
    <t>2.11.01.2.02.0001</t>
  </si>
  <si>
    <t>2.11.01.2.02.0007</t>
  </si>
  <si>
    <t>2.11.01.2.05</t>
  </si>
  <si>
    <t>2.11.01.2.05.0010</t>
  </si>
  <si>
    <t>2.11.01.2.05.0011</t>
  </si>
  <si>
    <t>2.11.01.2.06</t>
  </si>
  <si>
    <t>2.11.01.2.06.0001</t>
  </si>
  <si>
    <t>2.11.01.2.06.0002</t>
  </si>
  <si>
    <t>2.11.01.2.06.0003</t>
  </si>
  <si>
    <t>2.11.01.2.06.0004</t>
  </si>
  <si>
    <t>2.11.01.2.06.0005</t>
  </si>
  <si>
    <t>2.11.01.2.06.0006</t>
  </si>
  <si>
    <t>2.11.01.2.06.0009</t>
  </si>
  <si>
    <t>2.11.01.2.07</t>
  </si>
  <si>
    <t>2.11.01.2.07.0001</t>
  </si>
  <si>
    <t>2.11.01.2.07.0002</t>
  </si>
  <si>
    <t>2.11.01.2.08</t>
  </si>
  <si>
    <t>2.11.01.2.08.0002</t>
  </si>
  <si>
    <t>2.11.01.2.08.0003</t>
  </si>
  <si>
    <t>2.11.01.2.08.0004</t>
  </si>
  <si>
    <t>2.11.01.2.09</t>
  </si>
  <si>
    <t>2.11.01.2.09.0002</t>
  </si>
  <si>
    <t>2.11.01.2.09.0009</t>
  </si>
  <si>
    <t>URUSAN PEMERINTAHAN BIDANG LINGKUNGAN HIDUP</t>
  </si>
  <si>
    <t>URUSAN PEMERINTAHAN BIDANG PANGAN</t>
  </si>
  <si>
    <t>Renja Perangkat Daerah Dinas Lingkungan Hidup dan Pangan Kabupaten Magetan</t>
  </si>
  <si>
    <t>Meningkatkan kualitas air, udara, dan lahan.</t>
  </si>
  <si>
    <t>Meningkatnya tutupan lahan serta pemenuhan baku mutu air dan udara lahan</t>
  </si>
  <si>
    <t>dokumen</t>
  </si>
  <si>
    <t>%</t>
  </si>
  <si>
    <t>Persentase pemenuhan baku mutu udara || %</t>
  </si>
  <si>
    <t>Persentase pemenuhan baku mutu air || %</t>
  </si>
  <si>
    <t>laporan</t>
  </si>
  <si>
    <t>titik</t>
  </si>
  <si>
    <t>Ha</t>
  </si>
  <si>
    <t>Unit</t>
  </si>
  <si>
    <t>badan usaha</t>
  </si>
  <si>
    <t>Meningkatnya kualitas pengelolaan sampah</t>
  </si>
  <si>
    <t>Meningkatnya ketaatan penanggung jawab usaha/ kegiatan yang telah memiliki persetujuan lingkungan</t>
  </si>
  <si>
    <t>pengaduan</t>
  </si>
  <si>
    <t>lokasi</t>
  </si>
  <si>
    <t>lembaga</t>
  </si>
  <si>
    <t>kegiatan</t>
  </si>
  <si>
    <t>Entitas</t>
  </si>
  <si>
    <t>Kelompok</t>
  </si>
  <si>
    <t>unit</t>
  </si>
  <si>
    <t>Meningkatkan Ketahanan Pangan yang Berlandaskan</t>
  </si>
  <si>
    <t>Terpenuhinya Kebutuhan pangan Secara optimal</t>
  </si>
  <si>
    <t>Meningkatkan Ketahanan Pangan yang Berlandaskan Kedaulatan</t>
  </si>
  <si>
    <t>Meningkatnya Kualitas Konsumsi Pangan Masyarakat</t>
  </si>
  <si>
    <t>angka</t>
  </si>
  <si>
    <t>ketersediaan protein || gr/kap/hr</t>
  </si>
  <si>
    <t xml:space="preserve">Ketersediaan energy dan  ││ kkal/kap/hr </t>
  </si>
  <si>
    <t>gr/kap/hr</t>
  </si>
  <si>
    <t>kkal/kap /hr</t>
  </si>
  <si>
    <t>konsumsi protein ││ gr/kap/hr</t>
  </si>
  <si>
    <t xml:space="preserve">Konsumsi energi;  ││ kkal/kap/hr </t>
  </si>
  <si>
    <t>Meningkatkan Ketahanan Pangan yang Berlandaskan Kedaulatan Pangan dan Kemandirian</t>
  </si>
  <si>
    <t>Terpenuhinya Kebutuhan Pangan Secara Optimal</t>
  </si>
  <si>
    <t>Meningkatkan Ketahanan Pangan yang Berlandaskan Kedaulatan Pangan dan Kemandirian
Pangan</t>
  </si>
  <si>
    <t>Cakupan waktu pelaksanaan pengawasan keamanan pangan || %</t>
  </si>
  <si>
    <t xml:space="preserve">Terlaksananya Pengawasan Keamanan Pangan Segar Daerah Kabupaten/Kota || bulan </t>
  </si>
  <si>
    <t>Jumlah Rekomendasi Keamanan Pangan Segar Asal Tumbuhan Daerah Kabupaten/Kota || dokumen</t>
  </si>
  <si>
    <t>Jumlah pelaksanaan koordinasi, dan sinkronisasi keamanan dan mutu pangan segar asal tumbuhan || laporan</t>
  </si>
  <si>
    <t>bulan</t>
  </si>
  <si>
    <t>Meningkatkan kualitas pelayanan publik Perangkat Daerah</t>
  </si>
  <si>
    <t>Meningkatnya kualitas pelayanan publik Perangkat Daerah</t>
  </si>
  <si>
    <t>Jumlah Dokumen Perencanaan, Penganggaran dan Evaluasi Kinerja Perangkat Daerah yang Disusun Tepat Waktu || Dokumen</t>
  </si>
  <si>
    <t>Jumlah Dokumen Perencanaan Perangkat Daerah || dokumen</t>
  </si>
  <si>
    <t>Indeks</t>
  </si>
  <si>
    <t>Jumlah Laporan Evaluasi Kinerja Perangkat Daerah || Laporan</t>
  </si>
  <si>
    <t>Persentase Serapan Anggaran Perangkat Daerah || %</t>
  </si>
  <si>
    <t>Jumlah Laporan Keuangan Bulanan/ Triwulanan/ Semesteran SKPD dan Laporan Koordinasi Penyusunan Laporan Keuangan Bulanan/Triwulanan/Semesteran SKPD || laporan</t>
  </si>
  <si>
    <t>orang</t>
  </si>
  <si>
    <t>Jumlah Pegawai yang Menerima Pelayanan Kepegawaian sesuai Prosedur || Orang</t>
  </si>
  <si>
    <t>Jumlah Orang yang Mengikuti Sosialisasi Peraturan Perundang-Undangan || orang</t>
  </si>
  <si>
    <t>Jumlah Orang yang Mengikuti Bimbingan Teknis Implementasi Peraturan Perundang-Undangan || orang</t>
  </si>
  <si>
    <t>Jumlah Penyediaan Administrasi Umum Perangkat Daerah || Paket</t>
  </si>
  <si>
    <t>paket</t>
  </si>
  <si>
    <t>Jumlah Paket Komponen Instalasi Listrik/Penerangan Bangunan Kantor yang Disediakan || Paket</t>
  </si>
  <si>
    <t>Jumlah Paket Peralatan dan Perlengkapan Kantor yang Disediakan || Paket</t>
  </si>
  <si>
    <t>Jumlah Paket Peralatan Rumah Tangga yang Disediakan || Paket</t>
  </si>
  <si>
    <t>Jumlah Paket Bahan Logistik Kantor yang Disediakan || Paket</t>
  </si>
  <si>
    <t>Jumlah Paket Barang Cetakan dan Penggandaan yang Disediakan || Paket</t>
  </si>
  <si>
    <t>Jumlah Dokumen Bahan Bacaan dan Peraturan Perundang-Undangan yang Disediakan || Dokumen</t>
  </si>
  <si>
    <t>Jumlah Laporan Penyelenggaraan Rapat Koordinasi dan Konsultasi SKPD || laporan</t>
  </si>
  <si>
    <t>Jumlah Orang yang Menerima Gaji dan Tunjangan ASN || Orang / bulan</t>
  </si>
  <si>
    <t>orang / bulan</t>
  </si>
  <si>
    <t>Jumlah Pengadaan Barang Milik Daerah Penunjang Urusan Pemerintah Daerah || Unit</t>
  </si>
  <si>
    <t>Jumlah Unit Kendaraan Perorangan Dinas atau Kendaraan Dinas Jabatan yang Disediakan || unit</t>
  </si>
  <si>
    <t>Jumlah Unit Kendaraan Dinas Operasional atau Lapangan yang Disediakan || unit</t>
  </si>
  <si>
    <t>Jumlah Laporan Pelaksanaan Penyediaan Jasa Penunjang Urusan Pemerintahan Daerah || laporan</t>
  </si>
  <si>
    <t>Jumlah Laporan Penyediaan Jasa Komunikasi, Sumber Daya Air dan Listrik yang Disediakan || laporan</t>
  </si>
  <si>
    <t>Jumlah Laporan Penyediaan Jasa Peralatan dan Perlengkapan Kantor yang Disediakan || laporan</t>
  </si>
  <si>
    <t>Jumlah Laporan Penyediaan Jasa Pelayanan Umum Kantor yang Disediakan || laporan</t>
  </si>
  <si>
    <t>2.11.01.2.09.0001</t>
  </si>
  <si>
    <t>Penyediaan Jasa Pemeliharaan, Biaya Pemeliharaan dan Pajak Kendaraan Perorangan Dinas atau Kendaraan Dinas</t>
  </si>
  <si>
    <t>Jumlah Kendaraan Dinas Operasional atau Lapangan yang Dipelihara dan dibayarkan Pajak dan Perizinannya ||unit</t>
  </si>
  <si>
    <t>Jumlah Kendaraan Dinas Operasional atau Lapangan yang Dipelihara dan dibayarkan Pajak dan Perizinannya || unit</t>
  </si>
  <si>
    <t>Jumlah Gedung Kantor dan Bangunan Lainnya yang Dipelihara/Direhabilitasi || unit</t>
  </si>
  <si>
    <t>Kepuasan ASN Dinas Lingkungan Hidup terhadap Layanan Kesekretariatan Dinas Lingkungan Hidup || Angka</t>
  </si>
  <si>
    <t>Angka</t>
  </si>
  <si>
    <t>Jumlah Pemeliharaan Barang Milik Daerah Penunjang Urusan Pemerintahan Daerah || unit</t>
  </si>
  <si>
    <t>Indeks Ketahanan Pangan 
││angka</t>
  </si>
  <si>
    <t>Penyelenggaraan Pendidikan, Pelatihan, dan Penyuluhan Lingkungan Hidup untuk Lembaga Kemasyarakatan Tingkat Daerah Kabupaten/ Kota</t>
  </si>
  <si>
    <t>Periode Pelaksanaan: Tribulan I Tahun 2025</t>
  </si>
  <si>
    <t xml:space="preserve">Realisasi Capaian Kinerja Renstra Perangkat Daerah sampai dengan Renja Perangkat Daerah
Tahun Lalu
</t>
  </si>
  <si>
    <t>Skor Pola Pangan Harapan
Ketersediaan ││angka</t>
  </si>
  <si>
    <t>Persentase pendidikan, pelatihan dan penyuluhan lingkungan hidup untuk masyarakat ||
%</t>
  </si>
  <si>
    <t>Persentase penyelesaian pengaduan lingkungan hidup
|| %</t>
  </si>
  <si>
    <t>Jumlah laporan pelaksanaan pengelolaan sampah dan pencapaian target retribusi persampahan/ kebersihan
|| Laporan</t>
  </si>
  <si>
    <t>Target Renstra Perangkat Daerah pada Tahun 2030 (Akhir
Periode Renstra Perangkat Daerah)</t>
  </si>
  <si>
    <t>Persentase cakupan pemenuhan kebutuhan pangan di Kabupaten Magetan || %</t>
  </si>
  <si>
    <t>Jumlah pembinaan lumbung pangan masyarakat || unit</t>
  </si>
  <si>
    <t>Ketersediaan energy perkapita ││ %</t>
  </si>
  <si>
    <t>ketersediaan protein perkapita || %</t>
  </si>
  <si>
    <t>Pengembangan Kelembagaan Distribusi Pangan Kabupaten/ Kota</t>
  </si>
  <si>
    <t>Jumlah Kelembagaan Distribusi Pangan || unit</t>
  </si>
  <si>
    <t>Persentase Pangan Segar yang Memenuhi Persyaratan dan Mutu Keamanan Pangan || %</t>
  </si>
  <si>
    <t>2.09. 05.2. 01.0 009</t>
  </si>
  <si>
    <t>Penguatan kelembagaan pengawas keamanan dan mutu pangan segar asal tumbuhan</t>
  </si>
  <si>
    <t>Jumlah dokumen penguatan kelembagaan pengawas keamanan dan mutu pangan segar asal tumbuhan || dokumen</t>
  </si>
  <si>
    <t>Penetapan RPPLH Kabupaten/Kota</t>
  </si>
  <si>
    <t>2.11. 02.2. 01.0 003</t>
  </si>
  <si>
    <t>Dokumen RPPLH kabupaten/kota yang di tetapkan || dokumen</t>
  </si>
  <si>
    <t>Penyusunan dokumen rencana tematik berbasis arahan RPPLH</t>
  </si>
  <si>
    <t>2.11. 02.2. 01.0 005</t>
  </si>
  <si>
    <t>2.11. 02.2. 01.0 006</t>
  </si>
  <si>
    <t>Jumlah dokumen RPPMA, RPPMU, RPPML, RPPEG, RPPKarst yang ditetapkan II dokumen</t>
  </si>
  <si>
    <t>Pemantauan dan Evaluasi KLHS</t>
  </si>
  <si>
    <t>2.11. 02.2. 02.0 004</t>
  </si>
  <si>
    <t>Jumlah KLHS yang dipantau dan dievaluasi II dokumen</t>
  </si>
  <si>
    <t>Persentase tutupan lahan/ vegetasi || %</t>
  </si>
  <si>
    <t>Pengembangan Kapasitas Kelembagaan dan SDM dalam Pengelolaan Keanekaragaman Hayati</t>
  </si>
  <si>
    <t>2.11. 04.2. 01.0 006</t>
  </si>
  <si>
    <t>Jumlah Orang yang Meningkat Kapasitasnya dalam Pengelolaan Keanekaragaman Hayati || Orang</t>
  </si>
  <si>
    <t>Orang</t>
  </si>
  <si>
    <t>Prosentase penyelesaian dokumen Pengendalian Bahan Berbahaya Dan Beracun (B3) Dan Limbah Bahan Berbahaya Dan Beracun (Limbah B3) || %</t>
  </si>
  <si>
    <t>2.11. 05.2. 01.0 005</t>
  </si>
  <si>
    <t>Fasilitasi Pemenuhan Rincian Teknis Penyimpanan sementara Limbah B3 untuk di integrasikan dengan persetujuan lingkungan melalui Sistem Pelayanan Perizinan Berusaha Terintegrasi Secara Elektronik (Online Single Submission)</t>
  </si>
  <si>
    <t>Jumlah Fasilitasi Pemenuhan Rincian Teknis untuk di Integrasikan dengan persetujuan lingkungan melalui Sistem Pelayanan Perizinan Berusaha Terintegrasi Secara Elektronik (Online Single Submission) || dokumen</t>
  </si>
  <si>
    <t>Jumlah laporan kegiatan pendukung kalpataru dan adiwiyata || laporan</t>
  </si>
  <si>
    <t>Prosentase Timbulan sampah terolah di fasilitas pengolahan sampah II %</t>
  </si>
  <si>
    <t>Indeks Kepuasan Layanan Kesekretariatan| | Skor</t>
  </si>
  <si>
    <t>Persentase Capaian Kinerja dan Anggaran || %</t>
  </si>
  <si>
    <t>2.11. 01.2. 03</t>
  </si>
  <si>
    <t>2.11. 01.2. 03.0 006</t>
  </si>
  <si>
    <t>Administrasi Barang Milik Daerah pada Perangkat Daerah Output: Terlaksananya Administrasi Barang Milik Daerah pada Perangkat Daerah</t>
  </si>
  <si>
    <t>Penatausahaan Barang Milik Daerah pada SKPD</t>
  </si>
  <si>
    <t>Jumlah Penyediaan Barang Milik Daerah pada Perangkat Daerah || Paket</t>
  </si>
  <si>
    <t>Jumlah Laporan Penatausahaan Barang Milik Daerah pada SKPD || laporan</t>
  </si>
  <si>
    <t>Skor</t>
  </si>
  <si>
    <t xml:space="preserve">kkal/kap/hr </t>
  </si>
  <si>
    <t>Target Kinerja dan Anggaran Renja Perangkat Daerah Tahun berjalan yang di evaluasi (Tahun 2026)</t>
  </si>
  <si>
    <t>Persentase daerah rentan rawan pangan ││ %</t>
  </si>
  <si>
    <t>Tersedianya dokumen FSVA ││
dokumen</t>
  </si>
  <si>
    <t>Persentase intervensi daerah
rentn dan rawan pangan ││
%</t>
  </si>
  <si>
    <t xml:space="preserve">Persentase Produk Pangan Segar Aman Diperedaran || % </t>
  </si>
  <si>
    <t>Nilai Audit Sistem Manajemen mutu OKKPD || Skor</t>
  </si>
  <si>
    <t>Jumlah laporan kegiatan pencegahan pencemaran dan/atau kerusakan lingkungan hidup Kabupaten/Kota yang dilaksanakan || laporan</t>
  </si>
  <si>
    <t>Persentase Ketaatan Penanggung Jawab Usaha/dan 
kegiatan terhadap Izin Lingkungan, Izin PPLH, dan 
PUULH yang diterbitkan oleh 
Pemerintah Daerah || %</t>
  </si>
  <si>
    <t>2.11.06.2.01.0010</t>
  </si>
  <si>
    <t>2.11.06.2.01.0009</t>
  </si>
  <si>
    <t>Jumlah Badan usaha dan/atau kegiatan yang diawasi || usaha/ kegiatan</t>
  </si>
  <si>
    <t>usaha/ kegiatan</t>
  </si>
  <si>
    <t>Koordinasi, Sinkronisasi, dan Pelaksanaan Pencegahan Pencemaran Lingkungan Hidup Dilaksanakan terhadap Media Tanah, Air, Udara, dan Laut</t>
  </si>
  <si>
    <t>Jumlah cadangan pangan di Kabupaten Magetan || Ton</t>
  </si>
  <si>
    <t>Penanganan daerah rawan
pangan ││ %</t>
  </si>
  <si>
    <t>Persentase pengelolaan keanekaragaman hayati (KEHATI) dengan kondisi baik
|| %</t>
  </si>
  <si>
    <t>Proporsi Rumah Tangga dengan 
Layanan Penuh Pengolah 
Sampah || %</t>
  </si>
  <si>
    <t>Tingkat Capaian Kinerja Dan Realisasi Anggaran Renstra Perangkat Daerah
s/d tahun 2026 (%)</t>
  </si>
  <si>
    <t>Realisasi Kinerja dan Anggaran Renstra Perangkat Daerah s/d tahun
2026 (Akhir Tahun Pelaksanaan Renja Perangkat Daerah)</t>
  </si>
  <si>
    <t>ton</t>
  </si>
  <si>
    <t>Dinas Lingkungan Hidup dan Pangan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</si>
</sst>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-* #,##0_-;\-* #,##0_-;_-* &quot;-&quot;_-;_-@_-"/>
    <numFmt numFmtId="165" formatCode="_-* #,##0.00_-;\-* #,##0.00_-;_-* &quot;-&quot;_-;_-@_-"/>
    <numFmt numFmtId="166" formatCode="m\.dd\.yy;@"/>
    <numFmt numFmtId="167" formatCode="0.0"/>
    <numFmt numFmtId="168" formatCode="#,##0.0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name val="Bookman Old Style"/>
      <family val="1"/>
    </font>
    <font>
      <b/>
      <sz val="12"/>
      <color rgb="FF000000"/>
      <name val="Bookman Old Style"/>
      <family val="1"/>
    </font>
    <font>
      <b/>
      <sz val="12"/>
      <name val="Bookman Old Style"/>
      <family val="1"/>
    </font>
    <font>
      <sz val="12"/>
      <name val="Bookman Old Style"/>
      <family val="1"/>
    </font>
    <font>
      <sz val="12"/>
      <color theme="1"/>
      <name val="Bookman Old Style"/>
      <family val="1"/>
    </font>
    <font>
      <b/>
      <sz val="12"/>
      <color rgb="FF000000"/>
      <name val="Bookman Old Style"/>
      <family val="2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Bookman Old Style"/>
      <family val="1"/>
    </font>
    <font>
      <sz val="12"/>
      <color rgb="FF000000"/>
      <name val="Bookman Old Style"/>
      <family val="1"/>
    </font>
    <font>
      <sz val="8"/>
      <name val="Calibri"/>
      <family val="2"/>
      <scheme val="minor"/>
    </font>
    <font>
      <sz val="12"/>
      <color rgb="FFFF0000"/>
      <name val="Bookman Old Style"/>
      <family val="1"/>
    </font>
    <font>
      <sz val="12"/>
      <name val="Calibri"/>
      <family val="2"/>
      <scheme val="minor"/>
    </font>
    <font>
      <b/>
      <sz val="14"/>
      <color theme="0"/>
      <name val="Bookman Old Style"/>
      <family val="1"/>
    </font>
    <font>
      <b/>
      <sz val="12"/>
      <color theme="0"/>
      <name val="Bookman Old Style"/>
      <family val="1"/>
    </font>
    <font>
      <b/>
      <strike/>
      <sz val="12"/>
      <color theme="1"/>
      <name val="Bookman Old Style"/>
      <family val="1"/>
    </font>
    <font>
      <b/>
      <sz val="12"/>
      <color rgb="FFFF0000"/>
      <name val="Bookman Old Style"/>
      <family val="1"/>
    </font>
  </fonts>
  <fills count="1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</fills>
  <borders count="3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hair">
        <color rgb="FF000000"/>
      </bottom>
      <diagonal/>
    </border>
    <border>
      <left style="double">
        <color rgb="FF000000"/>
      </left>
      <right style="thin">
        <color rgb="FF000000"/>
      </right>
      <top style="hair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hair">
        <color rgb="FF000000"/>
      </bottom>
      <diagonal/>
    </border>
    <border>
      <left/>
      <right style="thin">
        <color rgb="FF000000"/>
      </right>
      <top style="hair">
        <color rgb="FF000000"/>
      </top>
      <bottom style="thin">
        <color rgb="FF000000"/>
      </bottom>
      <diagonal/>
    </border>
    <border>
      <left style="double">
        <color rgb="FF000000"/>
      </left>
      <right style="thin">
        <color rgb="FF000000"/>
      </right>
      <top/>
      <bottom style="thin">
        <color rgb="FF000000"/>
      </bottom>
      <diagonal/>
    </border>
    <border>
      <left style="double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double">
        <color rgb="FF000000"/>
      </left>
      <right style="thin">
        <color rgb="FF000000"/>
      </right>
      <top style="thin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hair">
        <color rgb="FF000000"/>
      </bottom>
      <diagonal/>
    </border>
    <border>
      <left style="double">
        <color rgb="FF000000"/>
      </left>
      <right style="thin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rgb="FF000000"/>
      </left>
      <right style="thin">
        <color auto="1"/>
      </right>
      <top style="thin">
        <color rgb="FF000000"/>
      </top>
      <bottom/>
      <diagonal/>
    </border>
    <border>
      <left style="thin">
        <color rgb="FF000000"/>
      </left>
      <right style="thin">
        <color auto="1"/>
      </right>
      <top/>
      <bottom style="thin">
        <color rgb="FF000000"/>
      </bottom>
      <diagonal/>
    </border>
    <border>
      <left style="thin">
        <color auto="1"/>
      </left>
      <right style="thin">
        <color rgb="FF000000"/>
      </right>
      <top style="thin">
        <color auto="1"/>
      </top>
      <bottom/>
      <diagonal/>
    </border>
    <border>
      <left style="thin">
        <color auto="1"/>
      </left>
      <right style="thin">
        <color rgb="FF000000"/>
      </right>
      <top/>
      <bottom style="thin">
        <color auto="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double">
        <color rgb="FF000000"/>
      </right>
      <top style="thin">
        <color indexed="64"/>
      </top>
      <bottom/>
      <diagonal/>
    </border>
    <border>
      <left style="thin">
        <color indexed="64"/>
      </left>
      <right style="double">
        <color rgb="FF000000"/>
      </right>
      <top/>
      <bottom style="hair">
        <color indexed="64"/>
      </bottom>
      <diagonal/>
    </border>
    <border>
      <left style="double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56">
    <xf numFmtId="0" fontId="0" fillId="0" borderId="0" xfId="0"/>
    <xf numFmtId="0" fontId="2" fillId="0" borderId="1" xfId="2" applyNumberFormat="1" applyFont="1" applyFill="1" applyBorder="1" applyAlignment="1">
      <alignment horizontal="center" vertical="center" wrapText="1"/>
    </xf>
    <xf numFmtId="0" fontId="5" fillId="0" borderId="8" xfId="0" applyFont="1" applyBorder="1" applyAlignment="1">
      <alignment horizontal="left" vertical="top" wrapText="1"/>
    </xf>
    <xf numFmtId="0" fontId="6" fillId="0" borderId="8" xfId="0" applyFont="1" applyBorder="1" applyAlignment="1">
      <alignment horizontal="left" vertical="top" wrapText="1"/>
    </xf>
    <xf numFmtId="0" fontId="9" fillId="0" borderId="8" xfId="0" applyFont="1" applyBorder="1" applyAlignment="1">
      <alignment horizontal="left" vertical="top" wrapText="1"/>
    </xf>
    <xf numFmtId="166" fontId="3" fillId="4" borderId="8" xfId="0" applyNumberFormat="1" applyFont="1" applyFill="1" applyBorder="1" applyAlignment="1">
      <alignment horizontal="left" vertical="top" wrapText="1"/>
    </xf>
    <xf numFmtId="0" fontId="4" fillId="4" borderId="8" xfId="0" applyFont="1" applyFill="1" applyBorder="1" applyAlignment="1">
      <alignment horizontal="left" vertical="top" wrapText="1"/>
    </xf>
    <xf numFmtId="0" fontId="2" fillId="0" borderId="0" xfId="0" applyNumberFormat="1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4" fillId="3" borderId="8" xfId="0" applyFont="1" applyFill="1" applyBorder="1" applyAlignment="1">
      <alignment horizontal="left" vertical="top" wrapText="1"/>
    </xf>
    <xf numFmtId="166" fontId="7" fillId="4" borderId="8" xfId="0" applyNumberFormat="1" applyFont="1" applyFill="1" applyBorder="1" applyAlignment="1">
      <alignment horizontal="left" vertical="top" wrapText="1"/>
    </xf>
    <xf numFmtId="0" fontId="8" fillId="4" borderId="8" xfId="0" applyFont="1" applyFill="1" applyBorder="1" applyAlignment="1">
      <alignment horizontal="left" vertical="top" wrapText="1"/>
    </xf>
    <xf numFmtId="0" fontId="8" fillId="3" borderId="8" xfId="0" applyFont="1" applyFill="1" applyBorder="1" applyAlignment="1">
      <alignment horizontal="left" vertical="top" wrapText="1"/>
    </xf>
    <xf numFmtId="166" fontId="3" fillId="4" borderId="9" xfId="0" applyNumberFormat="1" applyFont="1" applyFill="1" applyBorder="1" applyAlignment="1">
      <alignment horizontal="left" vertical="top" wrapText="1"/>
    </xf>
    <xf numFmtId="0" fontId="11" fillId="0" borderId="10" xfId="0" applyFont="1" applyBorder="1" applyAlignment="1">
      <alignment horizontal="left" vertical="top" wrapText="1"/>
    </xf>
    <xf numFmtId="0" fontId="11" fillId="0" borderId="11" xfId="0" applyFont="1" applyBorder="1" applyAlignment="1">
      <alignment horizontal="left" vertical="top" wrapText="1"/>
    </xf>
    <xf numFmtId="0" fontId="11" fillId="0" borderId="12" xfId="0" applyFont="1" applyBorder="1" applyAlignment="1">
      <alignment horizontal="left" vertical="top" wrapText="1"/>
    </xf>
    <xf numFmtId="0" fontId="3" fillId="4" borderId="1" xfId="0" applyFont="1" applyFill="1" applyBorder="1" applyAlignment="1">
      <alignment horizontal="left" vertical="top" wrapText="1"/>
    </xf>
    <xf numFmtId="0" fontId="3" fillId="3" borderId="1" xfId="0" applyFont="1" applyFill="1" applyBorder="1" applyAlignment="1">
      <alignment horizontal="left" vertical="top" wrapText="1"/>
    </xf>
    <xf numFmtId="0" fontId="5" fillId="0" borderId="13" xfId="0" applyFont="1" applyBorder="1" applyAlignment="1">
      <alignment horizontal="left" vertical="top" wrapText="1"/>
    </xf>
    <xf numFmtId="0" fontId="10" fillId="4" borderId="1" xfId="0" applyFont="1" applyFill="1" applyBorder="1" applyAlignment="1">
      <alignment vertical="top" wrapText="1"/>
    </xf>
    <xf numFmtId="0" fontId="10" fillId="3" borderId="1" xfId="0" applyFont="1" applyFill="1" applyBorder="1" applyAlignment="1">
      <alignment vertical="top" wrapText="1"/>
    </xf>
    <xf numFmtId="0" fontId="3" fillId="4" borderId="7" xfId="0" applyFont="1" applyFill="1" applyBorder="1" applyAlignment="1">
      <alignment horizontal="left" vertical="top" wrapText="1"/>
    </xf>
    <xf numFmtId="0" fontId="3" fillId="3" borderId="7" xfId="0" applyFont="1" applyFill="1" applyBorder="1" applyAlignment="1">
      <alignment horizontal="left" vertical="top" wrapText="1"/>
    </xf>
    <xf numFmtId="0" fontId="11" fillId="0" borderId="14" xfId="0" applyFont="1" applyBorder="1" applyAlignment="1">
      <alignment horizontal="left" vertical="top" wrapText="1"/>
    </xf>
    <xf numFmtId="0" fontId="11" fillId="0" borderId="15" xfId="0" applyFont="1" applyBorder="1" applyAlignment="1">
      <alignment horizontal="left" vertical="top" wrapText="1"/>
    </xf>
    <xf numFmtId="0" fontId="6" fillId="0" borderId="1" xfId="0" applyFont="1" applyBorder="1" applyAlignment="1">
      <alignment vertical="top" wrapText="1"/>
    </xf>
    <xf numFmtId="0" fontId="5" fillId="0" borderId="23" xfId="0" applyFont="1" applyBorder="1" applyAlignment="1">
      <alignment horizontal="left" vertical="top" wrapText="1"/>
    </xf>
    <xf numFmtId="0" fontId="11" fillId="0" borderId="18" xfId="0" applyFont="1" applyBorder="1" applyAlignment="1">
      <alignment horizontal="left" vertical="top" wrapText="1"/>
    </xf>
    <xf numFmtId="0" fontId="11" fillId="0" borderId="19" xfId="0" applyFont="1" applyBorder="1" applyAlignment="1">
      <alignment horizontal="left" vertical="top" wrapText="1"/>
    </xf>
    <xf numFmtId="0" fontId="11" fillId="0" borderId="20" xfId="0" applyFont="1" applyBorder="1" applyAlignment="1">
      <alignment horizontal="left" vertical="top" wrapText="1"/>
    </xf>
    <xf numFmtId="0" fontId="11" fillId="0" borderId="21" xfId="0" applyFont="1" applyBorder="1" applyAlignment="1">
      <alignment horizontal="left" vertical="top" wrapText="1"/>
    </xf>
    <xf numFmtId="166" fontId="3" fillId="4" borderId="22" xfId="0" applyNumberFormat="1" applyFont="1" applyFill="1" applyBorder="1" applyAlignment="1">
      <alignment horizontal="left" vertical="top" wrapText="1"/>
    </xf>
    <xf numFmtId="0" fontId="3" fillId="4" borderId="16" xfId="0" applyFont="1" applyFill="1" applyBorder="1" applyAlignment="1">
      <alignment horizontal="left" vertical="top" wrapText="1"/>
    </xf>
    <xf numFmtId="0" fontId="3" fillId="4" borderId="9" xfId="0" applyFont="1" applyFill="1" applyBorder="1" applyAlignment="1">
      <alignment horizontal="left" vertical="top" wrapText="1"/>
    </xf>
    <xf numFmtId="0" fontId="4" fillId="3" borderId="23" xfId="0" applyFont="1" applyFill="1" applyBorder="1" applyAlignment="1">
      <alignment horizontal="left" vertical="top" wrapText="1"/>
    </xf>
    <xf numFmtId="0" fontId="3" fillId="3" borderId="17" xfId="0" applyFont="1" applyFill="1" applyBorder="1" applyAlignment="1">
      <alignment horizontal="left" vertical="top" wrapText="1"/>
    </xf>
    <xf numFmtId="0" fontId="3" fillId="3" borderId="8" xfId="0" applyFont="1" applyFill="1" applyBorder="1" applyAlignment="1">
      <alignment horizontal="justify" vertical="top" wrapText="1"/>
    </xf>
    <xf numFmtId="0" fontId="3" fillId="3" borderId="8" xfId="0" applyFont="1" applyFill="1" applyBorder="1" applyAlignment="1">
      <alignment horizontal="left" vertical="top" wrapText="1"/>
    </xf>
    <xf numFmtId="0" fontId="4" fillId="6" borderId="8" xfId="0" applyFont="1" applyFill="1" applyBorder="1" applyAlignment="1">
      <alignment horizontal="left" vertical="top" wrapText="1"/>
    </xf>
    <xf numFmtId="0" fontId="4" fillId="4" borderId="9" xfId="0" applyFont="1" applyFill="1" applyBorder="1" applyAlignment="1">
      <alignment horizontal="left" vertical="top" wrapText="1"/>
    </xf>
    <xf numFmtId="0" fontId="10" fillId="4" borderId="1" xfId="0" applyNumberFormat="1" applyFont="1" applyFill="1" applyBorder="1" applyAlignment="1">
      <alignment vertical="top" wrapText="1"/>
    </xf>
    <xf numFmtId="0" fontId="6" fillId="0" borderId="0" xfId="0" applyFont="1" applyFill="1" applyAlignment="1">
      <alignment vertical="top" wrapText="1"/>
    </xf>
    <xf numFmtId="0" fontId="4" fillId="6" borderId="1" xfId="0" applyFont="1" applyFill="1" applyBorder="1" applyAlignment="1">
      <alignment horizontal="center" vertical="top" wrapText="1"/>
    </xf>
    <xf numFmtId="0" fontId="6" fillId="0" borderId="1" xfId="0" applyNumberFormat="1" applyFont="1" applyBorder="1" applyAlignment="1">
      <alignment vertical="top"/>
    </xf>
    <xf numFmtId="0" fontId="4" fillId="4" borderId="1" xfId="0" applyNumberFormat="1" applyFont="1" applyFill="1" applyBorder="1" applyAlignment="1">
      <alignment horizontal="center" vertical="top" wrapText="1"/>
    </xf>
    <xf numFmtId="0" fontId="10" fillId="3" borderId="1" xfId="0" applyNumberFormat="1" applyFont="1" applyFill="1" applyBorder="1" applyAlignment="1">
      <alignment vertical="top"/>
    </xf>
    <xf numFmtId="0" fontId="6" fillId="3" borderId="1" xfId="0" applyNumberFormat="1" applyFont="1" applyFill="1" applyBorder="1" applyAlignment="1">
      <alignment vertical="top"/>
    </xf>
    <xf numFmtId="0" fontId="10" fillId="6" borderId="1" xfId="0" applyNumberFormat="1" applyFont="1" applyFill="1" applyBorder="1" applyAlignment="1">
      <alignment vertical="top"/>
    </xf>
    <xf numFmtId="0" fontId="6" fillId="0" borderId="0" xfId="0" applyFont="1" applyAlignment="1">
      <alignment vertical="top"/>
    </xf>
    <xf numFmtId="0" fontId="10" fillId="3" borderId="1" xfId="0" applyNumberFormat="1" applyFont="1" applyFill="1" applyBorder="1" applyAlignment="1">
      <alignment vertical="top" wrapText="1"/>
    </xf>
    <xf numFmtId="0" fontId="4" fillId="4" borderId="24" xfId="0" applyFont="1" applyFill="1" applyBorder="1" applyAlignment="1">
      <alignment horizontal="left" vertical="top" wrapText="1"/>
    </xf>
    <xf numFmtId="0" fontId="4" fillId="4" borderId="25" xfId="0" applyFont="1" applyFill="1" applyBorder="1" applyAlignment="1">
      <alignment horizontal="left" vertical="top" wrapText="1"/>
    </xf>
    <xf numFmtId="0" fontId="10" fillId="4" borderId="1" xfId="0" applyNumberFormat="1" applyFont="1" applyFill="1" applyBorder="1" applyAlignment="1">
      <alignment vertical="top"/>
    </xf>
    <xf numFmtId="166" fontId="3" fillId="4" borderId="13" xfId="0" applyNumberFormat="1" applyFont="1" applyFill="1" applyBorder="1" applyAlignment="1">
      <alignment horizontal="left" vertical="top" wrapText="1"/>
    </xf>
    <xf numFmtId="0" fontId="10" fillId="4" borderId="1" xfId="0" applyNumberFormat="1" applyFont="1" applyFill="1" applyBorder="1" applyAlignment="1">
      <alignment horizontal="center" vertical="top"/>
    </xf>
    <xf numFmtId="164" fontId="10" fillId="4" borderId="1" xfId="1" applyFont="1" applyFill="1" applyBorder="1" applyAlignment="1">
      <alignment vertical="top"/>
    </xf>
    <xf numFmtId="0" fontId="10" fillId="5" borderId="1" xfId="0" applyNumberFormat="1" applyFont="1" applyFill="1" applyBorder="1" applyAlignment="1">
      <alignment vertical="top"/>
    </xf>
    <xf numFmtId="164" fontId="10" fillId="4" borderId="1" xfId="1" applyNumberFormat="1" applyFont="1" applyFill="1" applyBorder="1" applyAlignment="1">
      <alignment horizontal="center" vertical="top"/>
    </xf>
    <xf numFmtId="164" fontId="10" fillId="4" borderId="1" xfId="0" applyNumberFormat="1" applyFont="1" applyFill="1" applyBorder="1" applyAlignment="1">
      <alignment horizontal="center" vertical="top"/>
    </xf>
    <xf numFmtId="0" fontId="4" fillId="4" borderId="1" xfId="2" applyNumberFormat="1" applyFont="1" applyFill="1" applyBorder="1" applyAlignment="1">
      <alignment horizontal="center" vertical="top" wrapText="1"/>
    </xf>
    <xf numFmtId="0" fontId="10" fillId="4" borderId="0" xfId="0" applyNumberFormat="1" applyFont="1" applyFill="1" applyAlignment="1">
      <alignment vertical="top"/>
    </xf>
    <xf numFmtId="0" fontId="6" fillId="0" borderId="0" xfId="0" applyFont="1" applyFill="1" applyAlignment="1">
      <alignment horizontal="center" vertical="top"/>
    </xf>
    <xf numFmtId="0" fontId="6" fillId="0" borderId="0" xfId="0" applyFont="1" applyFill="1" applyAlignment="1">
      <alignment horizontal="center" vertical="top" wrapText="1"/>
    </xf>
    <xf numFmtId="164" fontId="6" fillId="0" borderId="0" xfId="1" applyFont="1" applyFill="1" applyAlignment="1">
      <alignment vertical="top" wrapText="1"/>
    </xf>
    <xf numFmtId="164" fontId="6" fillId="0" borderId="0" xfId="1" applyNumberFormat="1" applyFont="1" applyFill="1" applyAlignment="1">
      <alignment horizontal="center" vertical="top" wrapText="1"/>
    </xf>
    <xf numFmtId="164" fontId="6" fillId="0" borderId="0" xfId="0" applyNumberFormat="1" applyFont="1" applyFill="1" applyAlignment="1">
      <alignment horizontal="center" vertical="top" wrapText="1"/>
    </xf>
    <xf numFmtId="0" fontId="6" fillId="0" borderId="0" xfId="0" applyFont="1" applyFill="1" applyAlignment="1">
      <alignment horizontal="right" vertical="top" wrapText="1"/>
    </xf>
    <xf numFmtId="0" fontId="6" fillId="0" borderId="0" xfId="0" applyFont="1" applyFill="1" applyAlignment="1">
      <alignment vertical="top"/>
    </xf>
    <xf numFmtId="0" fontId="4" fillId="6" borderId="4" xfId="0" applyFont="1" applyFill="1" applyBorder="1" applyAlignment="1">
      <alignment horizontal="center" vertical="top"/>
    </xf>
    <xf numFmtId="0" fontId="4" fillId="6" borderId="1" xfId="0" applyFont="1" applyFill="1" applyBorder="1" applyAlignment="1">
      <alignment horizontal="left" vertical="top" wrapText="1"/>
    </xf>
    <xf numFmtId="0" fontId="4" fillId="6" borderId="0" xfId="0" applyFont="1" applyFill="1" applyBorder="1" applyAlignment="1">
      <alignment horizontal="center" vertical="top" wrapText="1"/>
    </xf>
    <xf numFmtId="0" fontId="4" fillId="6" borderId="1" xfId="2" applyNumberFormat="1" applyFont="1" applyFill="1" applyBorder="1" applyAlignment="1">
      <alignment horizontal="center" vertical="top" wrapText="1"/>
    </xf>
    <xf numFmtId="164" fontId="4" fillId="6" borderId="1" xfId="1" applyFont="1" applyFill="1" applyBorder="1" applyAlignment="1">
      <alignment horizontal="center" vertical="top" wrapText="1"/>
    </xf>
    <xf numFmtId="0" fontId="4" fillId="5" borderId="1" xfId="2" applyNumberFormat="1" applyFont="1" applyFill="1" applyBorder="1" applyAlignment="1">
      <alignment horizontal="center" vertical="top" wrapText="1"/>
    </xf>
    <xf numFmtId="164" fontId="4" fillId="6" borderId="1" xfId="1" applyNumberFormat="1" applyFont="1" applyFill="1" applyBorder="1" applyAlignment="1">
      <alignment horizontal="center" vertical="top" wrapText="1"/>
    </xf>
    <xf numFmtId="164" fontId="4" fillId="6" borderId="1" xfId="2" applyNumberFormat="1" applyFont="1" applyFill="1" applyBorder="1" applyAlignment="1">
      <alignment horizontal="center" vertical="top" wrapText="1"/>
    </xf>
    <xf numFmtId="0" fontId="4" fillId="5" borderId="1" xfId="1" applyNumberFormat="1" applyFont="1" applyFill="1" applyBorder="1" applyAlignment="1">
      <alignment horizontal="center" vertical="top" wrapText="1"/>
    </xf>
    <xf numFmtId="0" fontId="4" fillId="6" borderId="0" xfId="0" applyNumberFormat="1" applyFont="1" applyFill="1" applyAlignment="1">
      <alignment horizontal="center" vertical="top"/>
    </xf>
    <xf numFmtId="0" fontId="10" fillId="3" borderId="1" xfId="0" applyNumberFormat="1" applyFont="1" applyFill="1" applyBorder="1" applyAlignment="1">
      <alignment horizontal="center" vertical="top"/>
    </xf>
    <xf numFmtId="164" fontId="10" fillId="3" borderId="1" xfId="1" applyFont="1" applyFill="1" applyBorder="1" applyAlignment="1">
      <alignment vertical="top"/>
    </xf>
    <xf numFmtId="164" fontId="10" fillId="3" borderId="1" xfId="1" applyNumberFormat="1" applyFont="1" applyFill="1" applyBorder="1" applyAlignment="1">
      <alignment horizontal="center" vertical="top"/>
    </xf>
    <xf numFmtId="164" fontId="10" fillId="3" borderId="1" xfId="0" applyNumberFormat="1" applyFont="1" applyFill="1" applyBorder="1" applyAlignment="1">
      <alignment horizontal="center" vertical="top"/>
    </xf>
    <xf numFmtId="0" fontId="4" fillId="3" borderId="1" xfId="2" applyNumberFormat="1" applyFont="1" applyFill="1" applyBorder="1" applyAlignment="1">
      <alignment horizontal="center" vertical="top" wrapText="1"/>
    </xf>
    <xf numFmtId="0" fontId="10" fillId="3" borderId="0" xfId="0" applyNumberFormat="1" applyFont="1" applyFill="1" applyAlignment="1">
      <alignment vertical="top"/>
    </xf>
    <xf numFmtId="0" fontId="6" fillId="0" borderId="1" xfId="0" applyNumberFormat="1" applyFont="1" applyBorder="1" applyAlignment="1">
      <alignment horizontal="center" vertical="top"/>
    </xf>
    <xf numFmtId="164" fontId="6" fillId="0" borderId="1" xfId="1" applyFont="1" applyBorder="1" applyAlignment="1">
      <alignment vertical="top"/>
    </xf>
    <xf numFmtId="0" fontId="6" fillId="5" borderId="1" xfId="0" applyNumberFormat="1" applyFont="1" applyFill="1" applyBorder="1" applyAlignment="1">
      <alignment vertical="top"/>
    </xf>
    <xf numFmtId="164" fontId="6" fillId="0" borderId="1" xfId="1" applyNumberFormat="1" applyFont="1" applyBorder="1" applyAlignment="1">
      <alignment horizontal="center" vertical="top"/>
    </xf>
    <xf numFmtId="164" fontId="6" fillId="0" borderId="1" xfId="0" applyNumberFormat="1" applyFont="1" applyBorder="1" applyAlignment="1">
      <alignment horizontal="center" vertical="top"/>
    </xf>
    <xf numFmtId="0" fontId="5" fillId="0" borderId="1" xfId="2" applyNumberFormat="1" applyFont="1" applyFill="1" applyBorder="1" applyAlignment="1">
      <alignment horizontal="center" vertical="top" wrapText="1"/>
    </xf>
    <xf numFmtId="0" fontId="6" fillId="0" borderId="0" xfId="0" applyNumberFormat="1" applyFont="1" applyAlignment="1">
      <alignment vertical="top"/>
    </xf>
    <xf numFmtId="3" fontId="6" fillId="0" borderId="1" xfId="0" applyNumberFormat="1" applyFont="1" applyBorder="1" applyAlignment="1">
      <alignment horizontal="center" vertical="top"/>
    </xf>
    <xf numFmtId="0" fontId="4" fillId="4" borderId="2" xfId="0" applyNumberFormat="1" applyFont="1" applyFill="1" applyBorder="1" applyAlignment="1">
      <alignment horizontal="center" vertical="top"/>
    </xf>
    <xf numFmtId="0" fontId="6" fillId="5" borderId="2" xfId="0" applyNumberFormat="1" applyFont="1" applyFill="1" applyBorder="1" applyAlignment="1">
      <alignment vertical="top"/>
    </xf>
    <xf numFmtId="0" fontId="4" fillId="4" borderId="0" xfId="0" applyNumberFormat="1" applyFont="1" applyFill="1" applyAlignment="1">
      <alignment horizontal="center" vertical="top"/>
    </xf>
    <xf numFmtId="0" fontId="4" fillId="4" borderId="4" xfId="0" applyNumberFormat="1" applyFont="1" applyFill="1" applyBorder="1" applyAlignment="1">
      <alignment horizontal="center" vertical="top"/>
    </xf>
    <xf numFmtId="0" fontId="6" fillId="5" borderId="4" xfId="0" applyNumberFormat="1" applyFont="1" applyFill="1" applyBorder="1" applyAlignment="1">
      <alignment vertical="top"/>
    </xf>
    <xf numFmtId="0" fontId="10" fillId="4" borderId="1" xfId="0" applyNumberFormat="1" applyFont="1" applyFill="1" applyBorder="1" applyAlignment="1">
      <alignment horizontal="center" vertical="top" wrapText="1"/>
    </xf>
    <xf numFmtId="164" fontId="10" fillId="4" borderId="1" xfId="1" applyFont="1" applyFill="1" applyBorder="1" applyAlignment="1">
      <alignment vertical="top" wrapText="1"/>
    </xf>
    <xf numFmtId="0" fontId="10" fillId="5" borderId="1" xfId="0" applyNumberFormat="1" applyFont="1" applyFill="1" applyBorder="1" applyAlignment="1">
      <alignment vertical="top" wrapText="1"/>
    </xf>
    <xf numFmtId="164" fontId="10" fillId="4" borderId="1" xfId="1" applyNumberFormat="1" applyFont="1" applyFill="1" applyBorder="1" applyAlignment="1">
      <alignment horizontal="center" vertical="top" wrapText="1"/>
    </xf>
    <xf numFmtId="164" fontId="10" fillId="4" borderId="1" xfId="0" applyNumberFormat="1" applyFont="1" applyFill="1" applyBorder="1" applyAlignment="1">
      <alignment horizontal="center" vertical="top" wrapText="1"/>
    </xf>
    <xf numFmtId="0" fontId="10" fillId="4" borderId="0" xfId="0" applyNumberFormat="1" applyFont="1" applyFill="1" applyAlignment="1">
      <alignment vertical="top" wrapText="1"/>
    </xf>
    <xf numFmtId="0" fontId="6" fillId="3" borderId="1" xfId="0" applyNumberFormat="1" applyFont="1" applyFill="1" applyBorder="1" applyAlignment="1">
      <alignment horizontal="center" vertical="top"/>
    </xf>
    <xf numFmtId="164" fontId="6" fillId="3" borderId="1" xfId="1" applyFont="1" applyFill="1" applyBorder="1" applyAlignment="1">
      <alignment vertical="top"/>
    </xf>
    <xf numFmtId="164" fontId="6" fillId="3" borderId="1" xfId="1" applyNumberFormat="1" applyFont="1" applyFill="1" applyBorder="1" applyAlignment="1">
      <alignment horizontal="center" vertical="top"/>
    </xf>
    <xf numFmtId="164" fontId="6" fillId="3" borderId="1" xfId="0" applyNumberFormat="1" applyFont="1" applyFill="1" applyBorder="1" applyAlignment="1">
      <alignment horizontal="center" vertical="top"/>
    </xf>
    <xf numFmtId="0" fontId="5" fillId="3" borderId="1" xfId="2" applyNumberFormat="1" applyFont="1" applyFill="1" applyBorder="1" applyAlignment="1">
      <alignment horizontal="center" vertical="top" wrapText="1"/>
    </xf>
    <xf numFmtId="0" fontId="6" fillId="3" borderId="0" xfId="0" applyNumberFormat="1" applyFont="1" applyFill="1" applyAlignment="1">
      <alignment vertical="top"/>
    </xf>
    <xf numFmtId="0" fontId="6" fillId="3" borderId="1" xfId="0" applyNumberFormat="1" applyFont="1" applyFill="1" applyBorder="1" applyAlignment="1">
      <alignment horizontal="center" vertical="top" wrapText="1"/>
    </xf>
    <xf numFmtId="0" fontId="6" fillId="0" borderId="1" xfId="0" applyNumberFormat="1" applyFont="1" applyBorder="1" applyAlignment="1">
      <alignment horizontal="center" vertical="top" wrapText="1"/>
    </xf>
    <xf numFmtId="0" fontId="10" fillId="6" borderId="1" xfId="0" applyNumberFormat="1" applyFont="1" applyFill="1" applyBorder="1" applyAlignment="1">
      <alignment horizontal="center" vertical="top"/>
    </xf>
    <xf numFmtId="164" fontId="10" fillId="6" borderId="1" xfId="1" applyFont="1" applyFill="1" applyBorder="1" applyAlignment="1">
      <alignment vertical="top"/>
    </xf>
    <xf numFmtId="164" fontId="10" fillId="6" borderId="1" xfId="1" applyNumberFormat="1" applyFont="1" applyFill="1" applyBorder="1" applyAlignment="1">
      <alignment horizontal="center" vertical="top"/>
    </xf>
    <xf numFmtId="164" fontId="10" fillId="6" borderId="1" xfId="0" applyNumberFormat="1" applyFont="1" applyFill="1" applyBorder="1" applyAlignment="1">
      <alignment horizontal="center" vertical="top"/>
    </xf>
    <xf numFmtId="0" fontId="10" fillId="6" borderId="0" xfId="0" applyNumberFormat="1" applyFont="1" applyFill="1" applyAlignment="1">
      <alignment vertical="top"/>
    </xf>
    <xf numFmtId="0" fontId="10" fillId="2" borderId="1" xfId="0" applyFont="1" applyFill="1" applyBorder="1" applyAlignment="1">
      <alignment horizontal="center" vertical="top"/>
    </xf>
    <xf numFmtId="164" fontId="10" fillId="2" borderId="1" xfId="1" applyFont="1" applyFill="1" applyBorder="1" applyAlignment="1">
      <alignment vertical="top"/>
    </xf>
    <xf numFmtId="0" fontId="10" fillId="2" borderId="1" xfId="0" applyFont="1" applyFill="1" applyBorder="1" applyAlignment="1">
      <alignment vertical="top"/>
    </xf>
    <xf numFmtId="164" fontId="10" fillId="2" borderId="1" xfId="1" applyNumberFormat="1" applyFont="1" applyFill="1" applyBorder="1" applyAlignment="1">
      <alignment horizontal="center" vertical="top"/>
    </xf>
    <xf numFmtId="0" fontId="6" fillId="0" borderId="0" xfId="0" applyFont="1" applyAlignment="1">
      <alignment horizontal="center" vertical="top"/>
    </xf>
    <xf numFmtId="164" fontId="6" fillId="0" borderId="0" xfId="1" applyFont="1" applyAlignment="1">
      <alignment vertical="top"/>
    </xf>
    <xf numFmtId="164" fontId="6" fillId="0" borderId="0" xfId="1" applyNumberFormat="1" applyFont="1" applyAlignment="1">
      <alignment horizontal="center" vertical="top"/>
    </xf>
    <xf numFmtId="164" fontId="6" fillId="0" borderId="0" xfId="0" applyNumberFormat="1" applyFont="1" applyAlignment="1">
      <alignment horizontal="center" vertical="top"/>
    </xf>
    <xf numFmtId="9" fontId="10" fillId="4" borderId="1" xfId="0" applyNumberFormat="1" applyFont="1" applyFill="1" applyBorder="1" applyAlignment="1">
      <alignment horizontal="center" vertical="top" wrapText="1"/>
    </xf>
    <xf numFmtId="0" fontId="10" fillId="3" borderId="1" xfId="0" applyNumberFormat="1" applyFont="1" applyFill="1" applyBorder="1" applyAlignment="1">
      <alignment horizontal="center" vertical="top" wrapText="1"/>
    </xf>
    <xf numFmtId="0" fontId="10" fillId="6" borderId="1" xfId="0" applyNumberFormat="1" applyFont="1" applyFill="1" applyBorder="1" applyAlignment="1">
      <alignment horizontal="center" vertical="top" wrapText="1"/>
    </xf>
    <xf numFmtId="0" fontId="10" fillId="2" borderId="1" xfId="0" applyFont="1" applyFill="1" applyBorder="1" applyAlignment="1">
      <alignment horizontal="center" vertical="top" wrapText="1"/>
    </xf>
    <xf numFmtId="0" fontId="6" fillId="0" borderId="0" xfId="0" applyFont="1" applyAlignment="1">
      <alignment horizontal="center" vertical="top" wrapText="1"/>
    </xf>
    <xf numFmtId="0" fontId="4" fillId="3" borderId="13" xfId="0" applyFont="1" applyFill="1" applyBorder="1" applyAlignment="1">
      <alignment horizontal="left" vertical="top" wrapText="1"/>
    </xf>
    <xf numFmtId="0" fontId="4" fillId="3" borderId="9" xfId="0" applyFont="1" applyFill="1" applyBorder="1" applyAlignment="1">
      <alignment horizontal="left" vertical="top" wrapText="1"/>
    </xf>
    <xf numFmtId="0" fontId="10" fillId="3" borderId="2" xfId="0" applyNumberFormat="1" applyFont="1" applyFill="1" applyBorder="1" applyAlignment="1">
      <alignment vertical="top"/>
    </xf>
    <xf numFmtId="0" fontId="10" fillId="3" borderId="4" xfId="0" applyNumberFormat="1" applyFont="1" applyFill="1" applyBorder="1" applyAlignment="1">
      <alignment vertical="top"/>
    </xf>
    <xf numFmtId="164" fontId="4" fillId="4" borderId="1" xfId="1" applyFont="1" applyFill="1" applyBorder="1" applyAlignment="1">
      <alignment horizontal="center" vertical="top" wrapText="1"/>
    </xf>
    <xf numFmtId="1" fontId="6" fillId="0" borderId="0" xfId="1" applyNumberFormat="1" applyFont="1" applyFill="1" applyAlignment="1">
      <alignment horizontal="center" vertical="top" wrapText="1"/>
    </xf>
    <xf numFmtId="1" fontId="2" fillId="0" borderId="1" xfId="1" applyNumberFormat="1" applyFont="1" applyFill="1" applyBorder="1" applyAlignment="1">
      <alignment horizontal="center" vertical="center" wrapText="1"/>
    </xf>
    <xf numFmtId="1" fontId="4" fillId="6" borderId="1" xfId="1" applyNumberFormat="1" applyFont="1" applyFill="1" applyBorder="1" applyAlignment="1">
      <alignment horizontal="center" vertical="top" wrapText="1"/>
    </xf>
    <xf numFmtId="1" fontId="10" fillId="4" borderId="1" xfId="1" applyNumberFormat="1" applyFont="1" applyFill="1" applyBorder="1" applyAlignment="1">
      <alignment horizontal="center" vertical="top"/>
    </xf>
    <xf numFmtId="1" fontId="10" fillId="3" borderId="1" xfId="1" applyNumberFormat="1" applyFont="1" applyFill="1" applyBorder="1" applyAlignment="1">
      <alignment horizontal="center" vertical="top"/>
    </xf>
    <xf numFmtId="1" fontId="6" fillId="0" borderId="1" xfId="1" applyNumberFormat="1" applyFont="1" applyBorder="1" applyAlignment="1">
      <alignment horizontal="center" vertical="top"/>
    </xf>
    <xf numFmtId="1" fontId="10" fillId="4" borderId="1" xfId="1" applyNumberFormat="1" applyFont="1" applyFill="1" applyBorder="1" applyAlignment="1">
      <alignment horizontal="center" vertical="top" wrapText="1"/>
    </xf>
    <xf numFmtId="1" fontId="6" fillId="3" borderId="1" xfId="1" applyNumberFormat="1" applyFont="1" applyFill="1" applyBorder="1" applyAlignment="1">
      <alignment horizontal="center" vertical="top"/>
    </xf>
    <xf numFmtId="1" fontId="10" fillId="6" borderId="1" xfId="1" applyNumberFormat="1" applyFont="1" applyFill="1" applyBorder="1" applyAlignment="1">
      <alignment horizontal="center" vertical="top"/>
    </xf>
    <xf numFmtId="1" fontId="10" fillId="2" borderId="1" xfId="1" applyNumberFormat="1" applyFont="1" applyFill="1" applyBorder="1" applyAlignment="1">
      <alignment horizontal="center" vertical="top"/>
    </xf>
    <xf numFmtId="1" fontId="6" fillId="0" borderId="0" xfId="1" applyNumberFormat="1" applyFont="1" applyAlignment="1">
      <alignment horizontal="center" vertical="top"/>
    </xf>
    <xf numFmtId="3" fontId="6" fillId="0" borderId="0" xfId="1" applyNumberFormat="1" applyFont="1" applyFill="1" applyAlignment="1">
      <alignment horizontal="center" vertical="top" wrapText="1"/>
    </xf>
    <xf numFmtId="3" fontId="2" fillId="0" borderId="1" xfId="1" applyNumberFormat="1" applyFont="1" applyFill="1" applyBorder="1" applyAlignment="1">
      <alignment horizontal="center" vertical="center" wrapText="1"/>
    </xf>
    <xf numFmtId="3" fontId="4" fillId="6" borderId="1" xfId="1" applyNumberFormat="1" applyFont="1" applyFill="1" applyBorder="1" applyAlignment="1">
      <alignment horizontal="center" vertical="top" wrapText="1"/>
    </xf>
    <xf numFmtId="3" fontId="10" fillId="4" borderId="1" xfId="1" applyNumberFormat="1" applyFont="1" applyFill="1" applyBorder="1" applyAlignment="1">
      <alignment horizontal="center" vertical="top"/>
    </xf>
    <xf numFmtId="3" fontId="10" fillId="3" borderId="1" xfId="1" applyNumberFormat="1" applyFont="1" applyFill="1" applyBorder="1" applyAlignment="1">
      <alignment horizontal="center" vertical="top"/>
    </xf>
    <xf numFmtId="3" fontId="6" fillId="0" borderId="1" xfId="1" applyNumberFormat="1" applyFont="1" applyBorder="1" applyAlignment="1">
      <alignment horizontal="center" vertical="top"/>
    </xf>
    <xf numFmtId="3" fontId="4" fillId="4" borderId="1" xfId="1" applyNumberFormat="1" applyFont="1" applyFill="1" applyBorder="1" applyAlignment="1">
      <alignment horizontal="center" vertical="top" wrapText="1"/>
    </xf>
    <xf numFmtId="3" fontId="10" fillId="4" borderId="1" xfId="1" applyNumberFormat="1" applyFont="1" applyFill="1" applyBorder="1" applyAlignment="1">
      <alignment horizontal="center" vertical="top" wrapText="1"/>
    </xf>
    <xf numFmtId="3" fontId="6" fillId="3" borderId="1" xfId="1" applyNumberFormat="1" applyFont="1" applyFill="1" applyBorder="1" applyAlignment="1">
      <alignment horizontal="center" vertical="top"/>
    </xf>
    <xf numFmtId="3" fontId="10" fillId="6" borderId="1" xfId="1" applyNumberFormat="1" applyFont="1" applyFill="1" applyBorder="1" applyAlignment="1">
      <alignment horizontal="center" vertical="top"/>
    </xf>
    <xf numFmtId="3" fontId="10" fillId="2" borderId="1" xfId="1" applyNumberFormat="1" applyFont="1" applyFill="1" applyBorder="1" applyAlignment="1">
      <alignment horizontal="center" vertical="top"/>
    </xf>
    <xf numFmtId="3" fontId="6" fillId="0" borderId="0" xfId="1" applyNumberFormat="1" applyFont="1" applyAlignment="1">
      <alignment horizontal="center" vertical="top"/>
    </xf>
    <xf numFmtId="4" fontId="10" fillId="3" borderId="1" xfId="1" applyNumberFormat="1" applyFont="1" applyFill="1" applyBorder="1" applyAlignment="1">
      <alignment horizontal="center" vertical="top"/>
    </xf>
    <xf numFmtId="0" fontId="10" fillId="3" borderId="26" xfId="0" applyNumberFormat="1" applyFont="1" applyFill="1" applyBorder="1" applyAlignment="1">
      <alignment vertical="top"/>
    </xf>
    <xf numFmtId="0" fontId="10" fillId="3" borderId="27" xfId="0" applyNumberFormat="1" applyFont="1" applyFill="1" applyBorder="1" applyAlignment="1">
      <alignment vertical="top"/>
    </xf>
    <xf numFmtId="4" fontId="10" fillId="4" borderId="1" xfId="1" applyNumberFormat="1" applyFont="1" applyFill="1" applyBorder="1" applyAlignment="1">
      <alignment horizontal="center" vertical="top"/>
    </xf>
    <xf numFmtId="0" fontId="13" fillId="0" borderId="1" xfId="0" applyNumberFormat="1" applyFont="1" applyBorder="1" applyAlignment="1">
      <alignment vertical="top"/>
    </xf>
    <xf numFmtId="0" fontId="13" fillId="0" borderId="8" xfId="0" applyFont="1" applyBorder="1" applyAlignment="1">
      <alignment horizontal="left" vertical="top" wrapText="1"/>
    </xf>
    <xf numFmtId="3" fontId="13" fillId="0" borderId="1" xfId="1" applyNumberFormat="1" applyFont="1" applyBorder="1" applyAlignment="1">
      <alignment horizontal="center" vertical="top"/>
    </xf>
    <xf numFmtId="0" fontId="13" fillId="0" borderId="1" xfId="0" applyNumberFormat="1" applyFont="1" applyBorder="1" applyAlignment="1">
      <alignment horizontal="center" vertical="top" wrapText="1"/>
    </xf>
    <xf numFmtId="164" fontId="13" fillId="0" borderId="1" xfId="1" applyFont="1" applyBorder="1" applyAlignment="1">
      <alignment vertical="top"/>
    </xf>
    <xf numFmtId="0" fontId="13" fillId="5" borderId="1" xfId="0" applyNumberFormat="1" applyFont="1" applyFill="1" applyBorder="1" applyAlignment="1">
      <alignment vertical="top"/>
    </xf>
    <xf numFmtId="164" fontId="13" fillId="0" borderId="1" xfId="1" applyNumberFormat="1" applyFont="1" applyBorder="1" applyAlignment="1">
      <alignment horizontal="center" vertical="top"/>
    </xf>
    <xf numFmtId="164" fontId="13" fillId="0" borderId="1" xfId="0" applyNumberFormat="1" applyFont="1" applyBorder="1" applyAlignment="1">
      <alignment horizontal="center" vertical="top"/>
    </xf>
    <xf numFmtId="0" fontId="13" fillId="0" borderId="1" xfId="2" applyNumberFormat="1" applyFont="1" applyFill="1" applyBorder="1" applyAlignment="1">
      <alignment horizontal="center" vertical="top" wrapText="1"/>
    </xf>
    <xf numFmtId="0" fontId="13" fillId="0" borderId="0" xfId="0" applyNumberFormat="1" applyFont="1" applyAlignment="1">
      <alignment vertical="top"/>
    </xf>
    <xf numFmtId="0" fontId="13" fillId="0" borderId="1" xfId="0" applyNumberFormat="1" applyFont="1" applyBorder="1" applyAlignment="1">
      <alignment horizontal="center" vertical="top"/>
    </xf>
    <xf numFmtId="0" fontId="13" fillId="0" borderId="23" xfId="0" applyFont="1" applyBorder="1" applyAlignment="1">
      <alignment horizontal="left" vertical="top" wrapText="1"/>
    </xf>
    <xf numFmtId="0" fontId="13" fillId="0" borderId="18" xfId="0" applyFont="1" applyBorder="1" applyAlignment="1">
      <alignment horizontal="left" vertical="top" wrapText="1"/>
    </xf>
    <xf numFmtId="0" fontId="13" fillId="0" borderId="19" xfId="0" applyFont="1" applyBorder="1" applyAlignment="1">
      <alignment horizontal="left" vertical="top" wrapText="1"/>
    </xf>
    <xf numFmtId="0" fontId="13" fillId="0" borderId="11" xfId="0" applyFont="1" applyBorder="1" applyAlignment="1">
      <alignment horizontal="left" vertical="top" wrapText="1"/>
    </xf>
    <xf numFmtId="0" fontId="13" fillId="0" borderId="12" xfId="0" applyFont="1" applyBorder="1" applyAlignment="1">
      <alignment horizontal="left" vertical="top" wrapText="1"/>
    </xf>
    <xf numFmtId="0" fontId="13" fillId="0" borderId="1" xfId="0" applyNumberFormat="1" applyFont="1" applyFill="1" applyBorder="1" applyAlignment="1">
      <alignment vertical="top"/>
    </xf>
    <xf numFmtId="0" fontId="13" fillId="0" borderId="13" xfId="0" applyFont="1" applyFill="1" applyBorder="1" applyAlignment="1">
      <alignment horizontal="left" vertical="top" wrapText="1"/>
    </xf>
    <xf numFmtId="3" fontId="13" fillId="0" borderId="1" xfId="1" applyNumberFormat="1" applyFont="1" applyFill="1" applyBorder="1" applyAlignment="1">
      <alignment horizontal="center" vertical="top"/>
    </xf>
    <xf numFmtId="0" fontId="13" fillId="0" borderId="1" xfId="0" applyNumberFormat="1" applyFont="1" applyFill="1" applyBorder="1" applyAlignment="1">
      <alignment horizontal="center" vertical="top" wrapText="1"/>
    </xf>
    <xf numFmtId="164" fontId="13" fillId="0" borderId="1" xfId="1" applyFont="1" applyFill="1" applyBorder="1" applyAlignment="1">
      <alignment vertical="top"/>
    </xf>
    <xf numFmtId="0" fontId="13" fillId="0" borderId="1" xfId="0" applyNumberFormat="1" applyFont="1" applyFill="1" applyBorder="1" applyAlignment="1">
      <alignment horizontal="center" vertical="top"/>
    </xf>
    <xf numFmtId="164" fontId="13" fillId="0" borderId="1" xfId="1" applyNumberFormat="1" applyFont="1" applyFill="1" applyBorder="1" applyAlignment="1">
      <alignment horizontal="center" vertical="top"/>
    </xf>
    <xf numFmtId="164" fontId="13" fillId="0" borderId="1" xfId="0" applyNumberFormat="1" applyFont="1" applyFill="1" applyBorder="1" applyAlignment="1">
      <alignment horizontal="center" vertical="top"/>
    </xf>
    <xf numFmtId="0" fontId="13" fillId="0" borderId="0" xfId="0" applyNumberFormat="1" applyFont="1" applyFill="1" applyAlignment="1">
      <alignment vertical="top"/>
    </xf>
    <xf numFmtId="166" fontId="7" fillId="5" borderId="8" xfId="0" applyNumberFormat="1" applyFont="1" applyFill="1" applyBorder="1" applyAlignment="1">
      <alignment horizontal="left" vertical="top" wrapText="1"/>
    </xf>
    <xf numFmtId="0" fontId="6" fillId="6" borderId="1" xfId="0" applyNumberFormat="1" applyFont="1" applyFill="1" applyBorder="1" applyAlignment="1">
      <alignment vertical="top"/>
    </xf>
    <xf numFmtId="0" fontId="6" fillId="6" borderId="1" xfId="0" applyNumberFormat="1" applyFont="1" applyFill="1" applyBorder="1" applyAlignment="1">
      <alignment horizontal="left" vertical="top"/>
    </xf>
    <xf numFmtId="3" fontId="6" fillId="6" borderId="1" xfId="1" applyNumberFormat="1" applyFont="1" applyFill="1" applyBorder="1" applyAlignment="1">
      <alignment horizontal="center" vertical="top"/>
    </xf>
    <xf numFmtId="0" fontId="6" fillId="6" borderId="1" xfId="0" applyNumberFormat="1" applyFont="1" applyFill="1" applyBorder="1" applyAlignment="1">
      <alignment horizontal="center" vertical="top" wrapText="1"/>
    </xf>
    <xf numFmtId="164" fontId="6" fillId="6" borderId="1" xfId="1" applyFont="1" applyFill="1" applyBorder="1" applyAlignment="1">
      <alignment vertical="top"/>
    </xf>
    <xf numFmtId="0" fontId="6" fillId="6" borderId="1" xfId="0" applyNumberFormat="1" applyFont="1" applyFill="1" applyBorder="1" applyAlignment="1">
      <alignment horizontal="center" vertical="top"/>
    </xf>
    <xf numFmtId="164" fontId="6" fillId="6" borderId="1" xfId="1" applyNumberFormat="1" applyFont="1" applyFill="1" applyBorder="1" applyAlignment="1">
      <alignment horizontal="center" vertical="top"/>
    </xf>
    <xf numFmtId="164" fontId="6" fillId="6" borderId="1" xfId="0" applyNumberFormat="1" applyFont="1" applyFill="1" applyBorder="1" applyAlignment="1">
      <alignment horizontal="center" vertical="top"/>
    </xf>
    <xf numFmtId="0" fontId="5" fillId="6" borderId="1" xfId="2" applyNumberFormat="1" applyFont="1" applyFill="1" applyBorder="1" applyAlignment="1">
      <alignment horizontal="center" vertical="top" wrapText="1"/>
    </xf>
    <xf numFmtId="0" fontId="6" fillId="6" borderId="0" xfId="0" applyNumberFormat="1" applyFont="1" applyFill="1" applyAlignment="1">
      <alignment vertical="top"/>
    </xf>
    <xf numFmtId="0" fontId="5" fillId="0" borderId="1" xfId="0" applyNumberFormat="1" applyFont="1" applyBorder="1" applyAlignment="1">
      <alignment vertical="top"/>
    </xf>
    <xf numFmtId="3" fontId="5" fillId="0" borderId="1" xfId="1" applyNumberFormat="1" applyFont="1" applyBorder="1" applyAlignment="1">
      <alignment horizontal="center" vertical="top"/>
    </xf>
    <xf numFmtId="0" fontId="5" fillId="0" borderId="1" xfId="0" applyNumberFormat="1" applyFont="1" applyBorder="1" applyAlignment="1">
      <alignment horizontal="center" vertical="top" wrapText="1"/>
    </xf>
    <xf numFmtId="164" fontId="5" fillId="0" borderId="1" xfId="1" applyFont="1" applyBorder="1" applyAlignment="1">
      <alignment vertical="top"/>
    </xf>
    <xf numFmtId="0" fontId="5" fillId="5" borderId="1" xfId="0" applyNumberFormat="1" applyFont="1" applyFill="1" applyBorder="1" applyAlignment="1">
      <alignment vertical="top"/>
    </xf>
    <xf numFmtId="0" fontId="5" fillId="0" borderId="1" xfId="0" applyNumberFormat="1" applyFont="1" applyBorder="1" applyAlignment="1">
      <alignment horizontal="center" vertical="top"/>
    </xf>
    <xf numFmtId="164" fontId="5" fillId="0" borderId="1" xfId="1" applyNumberFormat="1" applyFont="1" applyBorder="1" applyAlignment="1">
      <alignment horizontal="center" vertical="top"/>
    </xf>
    <xf numFmtId="164" fontId="5" fillId="0" borderId="1" xfId="0" applyNumberFormat="1" applyFont="1" applyBorder="1" applyAlignment="1">
      <alignment horizontal="center" vertical="top"/>
    </xf>
    <xf numFmtId="0" fontId="5" fillId="0" borderId="0" xfId="0" applyNumberFormat="1" applyFont="1" applyAlignment="1">
      <alignment vertical="top"/>
    </xf>
    <xf numFmtId="0" fontId="14" fillId="0" borderId="8" xfId="0" applyFont="1" applyBorder="1" applyAlignment="1">
      <alignment horizontal="left" vertical="top" wrapText="1"/>
    </xf>
    <xf numFmtId="3" fontId="5" fillId="0" borderId="1" xfId="0" applyNumberFormat="1" applyFont="1" applyBorder="1" applyAlignment="1">
      <alignment horizontal="center" vertical="top"/>
    </xf>
    <xf numFmtId="0" fontId="10" fillId="3" borderId="2" xfId="0" applyNumberFormat="1" applyFont="1" applyFill="1" applyBorder="1" applyAlignment="1">
      <alignment horizontal="center" vertical="top"/>
    </xf>
    <xf numFmtId="0" fontId="10" fillId="3" borderId="4" xfId="0" applyNumberFormat="1" applyFont="1" applyFill="1" applyBorder="1" applyAlignment="1">
      <alignment horizontal="center" vertical="top"/>
    </xf>
    <xf numFmtId="1" fontId="13" fillId="0" borderId="1" xfId="1" applyNumberFormat="1" applyFont="1" applyBorder="1" applyAlignment="1">
      <alignment horizontal="center" vertical="top"/>
    </xf>
    <xf numFmtId="1" fontId="5" fillId="0" borderId="1" xfId="1" applyNumberFormat="1" applyFont="1" applyBorder="1" applyAlignment="1">
      <alignment horizontal="center" vertical="top"/>
    </xf>
    <xf numFmtId="1" fontId="6" fillId="6" borderId="1" xfId="1" applyNumberFormat="1" applyFont="1" applyFill="1" applyBorder="1" applyAlignment="1">
      <alignment horizontal="center" vertical="top"/>
    </xf>
    <xf numFmtId="1" fontId="13" fillId="0" borderId="1" xfId="1" applyNumberFormat="1" applyFont="1" applyFill="1" applyBorder="1" applyAlignment="1">
      <alignment horizontal="center" vertical="top"/>
    </xf>
    <xf numFmtId="167" fontId="6" fillId="0" borderId="1" xfId="1" applyNumberFormat="1" applyFont="1" applyBorder="1" applyAlignment="1">
      <alignment horizontal="center" vertical="top"/>
    </xf>
    <xf numFmtId="2" fontId="10" fillId="4" borderId="1" xfId="1" applyNumberFormat="1" applyFont="1" applyFill="1" applyBorder="1" applyAlignment="1">
      <alignment horizontal="center" vertical="top"/>
    </xf>
    <xf numFmtId="164" fontId="4" fillId="3" borderId="1" xfId="1" applyFont="1" applyFill="1" applyBorder="1" applyAlignment="1">
      <alignment horizontal="center" vertical="top" wrapText="1"/>
    </xf>
    <xf numFmtId="164" fontId="5" fillId="0" borderId="1" xfId="1" applyFont="1" applyFill="1" applyBorder="1" applyAlignment="1">
      <alignment horizontal="center" vertical="top" wrapText="1"/>
    </xf>
    <xf numFmtId="164" fontId="6" fillId="0" borderId="0" xfId="1" applyFont="1" applyFill="1" applyAlignment="1">
      <alignment horizontal="right" vertical="top" wrapText="1"/>
    </xf>
    <xf numFmtId="164" fontId="13" fillId="0" borderId="1" xfId="1" applyFont="1" applyFill="1" applyBorder="1" applyAlignment="1">
      <alignment horizontal="center" vertical="top" wrapText="1"/>
    </xf>
    <xf numFmtId="164" fontId="5" fillId="3" borderId="1" xfId="1" applyFont="1" applyFill="1" applyBorder="1" applyAlignment="1">
      <alignment horizontal="center" vertical="top" wrapText="1"/>
    </xf>
    <xf numFmtId="164" fontId="5" fillId="6" borderId="1" xfId="1" applyFont="1" applyFill="1" applyBorder="1" applyAlignment="1">
      <alignment horizontal="center" vertical="top" wrapText="1"/>
    </xf>
    <xf numFmtId="2" fontId="6" fillId="0" borderId="0" xfId="3" applyNumberFormat="1" applyFont="1" applyFill="1" applyAlignment="1">
      <alignment horizontal="center" vertical="top" wrapText="1"/>
    </xf>
    <xf numFmtId="2" fontId="4" fillId="6" borderId="1" xfId="3" applyNumberFormat="1" applyFont="1" applyFill="1" applyBorder="1" applyAlignment="1">
      <alignment horizontal="center" vertical="top" wrapText="1"/>
    </xf>
    <xf numFmtId="2" fontId="4" fillId="4" borderId="1" xfId="3" applyNumberFormat="1" applyFont="1" applyFill="1" applyBorder="1" applyAlignment="1">
      <alignment horizontal="center" vertical="top" wrapText="1"/>
    </xf>
    <xf numFmtId="2" fontId="4" fillId="3" borderId="1" xfId="3" applyNumberFormat="1" applyFont="1" applyFill="1" applyBorder="1" applyAlignment="1">
      <alignment horizontal="center" vertical="top" wrapText="1"/>
    </xf>
    <xf numFmtId="2" fontId="5" fillId="0" borderId="1" xfId="3" applyNumberFormat="1" applyFont="1" applyFill="1" applyBorder="1" applyAlignment="1">
      <alignment horizontal="center" vertical="top" wrapText="1"/>
    </xf>
    <xf numFmtId="2" fontId="13" fillId="0" borderId="1" xfId="3" applyNumberFormat="1" applyFont="1" applyFill="1" applyBorder="1" applyAlignment="1">
      <alignment horizontal="center" vertical="top" wrapText="1"/>
    </xf>
    <xf numFmtId="2" fontId="5" fillId="3" borderId="1" xfId="3" applyNumberFormat="1" applyFont="1" applyFill="1" applyBorder="1" applyAlignment="1">
      <alignment horizontal="center" vertical="top" wrapText="1"/>
    </xf>
    <xf numFmtId="2" fontId="5" fillId="6" borderId="1" xfId="3" applyNumberFormat="1" applyFont="1" applyFill="1" applyBorder="1" applyAlignment="1">
      <alignment horizontal="center" vertical="top" wrapText="1"/>
    </xf>
    <xf numFmtId="2" fontId="6" fillId="0" borderId="0" xfId="3" applyNumberFormat="1" applyFont="1" applyAlignment="1">
      <alignment horizontal="center" vertical="top"/>
    </xf>
    <xf numFmtId="2" fontId="6" fillId="0" borderId="0" xfId="1" applyNumberFormat="1" applyFont="1" applyFill="1" applyAlignment="1">
      <alignment horizontal="right" vertical="top" wrapText="1"/>
    </xf>
    <xf numFmtId="2" fontId="6" fillId="0" borderId="0" xfId="1" applyNumberFormat="1" applyFont="1" applyFill="1" applyAlignment="1">
      <alignment vertical="top" wrapText="1"/>
    </xf>
    <xf numFmtId="2" fontId="4" fillId="6" borderId="1" xfId="1" applyNumberFormat="1" applyFont="1" applyFill="1" applyBorder="1" applyAlignment="1">
      <alignment horizontal="center" vertical="top" wrapText="1"/>
    </xf>
    <xf numFmtId="2" fontId="4" fillId="4" borderId="1" xfId="1" applyNumberFormat="1" applyFont="1" applyFill="1" applyBorder="1" applyAlignment="1">
      <alignment horizontal="center" vertical="top" wrapText="1"/>
    </xf>
    <xf numFmtId="2" fontId="4" fillId="3" borderId="1" xfId="1" applyNumberFormat="1" applyFont="1" applyFill="1" applyBorder="1" applyAlignment="1">
      <alignment horizontal="center" vertical="top" wrapText="1"/>
    </xf>
    <xf numFmtId="2" fontId="5" fillId="0" borderId="1" xfId="1" applyNumberFormat="1" applyFont="1" applyFill="1" applyBorder="1" applyAlignment="1">
      <alignment horizontal="center" vertical="top" wrapText="1"/>
    </xf>
    <xf numFmtId="2" fontId="13" fillId="0" borderId="1" xfId="1" applyNumberFormat="1" applyFont="1" applyFill="1" applyBorder="1" applyAlignment="1">
      <alignment horizontal="center" vertical="top" wrapText="1"/>
    </xf>
    <xf numFmtId="2" fontId="5" fillId="3" borderId="1" xfId="1" applyNumberFormat="1" applyFont="1" applyFill="1" applyBorder="1" applyAlignment="1">
      <alignment horizontal="center" vertical="top" wrapText="1"/>
    </xf>
    <xf numFmtId="2" fontId="5" fillId="6" borderId="1" xfId="1" applyNumberFormat="1" applyFont="1" applyFill="1" applyBorder="1" applyAlignment="1">
      <alignment horizontal="center" vertical="top" wrapText="1"/>
    </xf>
    <xf numFmtId="2" fontId="6" fillId="0" borderId="0" xfId="1" applyNumberFormat="1" applyFont="1" applyAlignment="1">
      <alignment vertical="top"/>
    </xf>
    <xf numFmtId="2" fontId="6" fillId="0" borderId="0" xfId="0" applyNumberFormat="1" applyFont="1" applyFill="1" applyAlignment="1">
      <alignment horizontal="center" vertical="top" wrapText="1"/>
    </xf>
    <xf numFmtId="2" fontId="4" fillId="6" borderId="1" xfId="2" applyNumberFormat="1" applyFont="1" applyFill="1" applyBorder="1" applyAlignment="1">
      <alignment horizontal="center" vertical="top" wrapText="1"/>
    </xf>
    <xf numFmtId="2" fontId="4" fillId="4" borderId="1" xfId="2" applyNumberFormat="1" applyFont="1" applyFill="1" applyBorder="1" applyAlignment="1">
      <alignment horizontal="center" vertical="top" wrapText="1"/>
    </xf>
    <xf numFmtId="2" fontId="4" fillId="3" borderId="1" xfId="2" applyNumberFormat="1" applyFont="1" applyFill="1" applyBorder="1" applyAlignment="1">
      <alignment horizontal="center" vertical="top" wrapText="1"/>
    </xf>
    <xf numFmtId="2" fontId="5" fillId="0" borderId="1" xfId="2" applyNumberFormat="1" applyFont="1" applyFill="1" applyBorder="1" applyAlignment="1">
      <alignment horizontal="center" vertical="top" wrapText="1"/>
    </xf>
    <xf numFmtId="2" fontId="13" fillId="0" borderId="1" xfId="2" applyNumberFormat="1" applyFont="1" applyFill="1" applyBorder="1" applyAlignment="1">
      <alignment horizontal="center" vertical="top" wrapText="1"/>
    </xf>
    <xf numFmtId="2" fontId="5" fillId="3" borderId="1" xfId="2" applyNumberFormat="1" applyFont="1" applyFill="1" applyBorder="1" applyAlignment="1">
      <alignment horizontal="center" vertical="top" wrapText="1"/>
    </xf>
    <xf numFmtId="2" fontId="5" fillId="6" borderId="1" xfId="2" applyNumberFormat="1" applyFont="1" applyFill="1" applyBorder="1" applyAlignment="1">
      <alignment horizontal="center" vertical="top" wrapText="1"/>
    </xf>
    <xf numFmtId="2" fontId="6" fillId="0" borderId="0" xfId="0" applyNumberFormat="1" applyFont="1" applyAlignment="1">
      <alignment vertical="top"/>
    </xf>
    <xf numFmtId="164" fontId="10" fillId="2" borderId="1" xfId="0" applyNumberFormat="1" applyFont="1" applyFill="1" applyBorder="1" applyAlignment="1">
      <alignment horizontal="center" vertical="top"/>
    </xf>
    <xf numFmtId="2" fontId="10" fillId="2" borderId="1" xfId="0" applyNumberFormat="1" applyFont="1" applyFill="1" applyBorder="1" applyAlignment="1">
      <alignment vertical="top"/>
    </xf>
    <xf numFmtId="2" fontId="10" fillId="2" borderId="1" xfId="3" applyNumberFormat="1" applyFont="1" applyFill="1" applyBorder="1" applyAlignment="1">
      <alignment horizontal="center" vertical="top"/>
    </xf>
    <xf numFmtId="2" fontId="10" fillId="2" borderId="1" xfId="1" applyNumberFormat="1" applyFont="1" applyFill="1" applyBorder="1" applyAlignment="1">
      <alignment vertical="top"/>
    </xf>
    <xf numFmtId="0" fontId="10" fillId="0" borderId="0" xfId="0" applyFont="1" applyAlignment="1">
      <alignment vertical="top"/>
    </xf>
    <xf numFmtId="1" fontId="4" fillId="4" borderId="1" xfId="1" applyNumberFormat="1" applyFont="1" applyFill="1" applyBorder="1" applyAlignment="1">
      <alignment horizontal="center" vertical="top" wrapText="1"/>
    </xf>
    <xf numFmtId="2" fontId="10" fillId="4" borderId="1" xfId="0" applyNumberFormat="1" applyFont="1" applyFill="1" applyBorder="1" applyAlignment="1">
      <alignment horizontal="center" vertical="top"/>
    </xf>
    <xf numFmtId="0" fontId="15" fillId="8" borderId="0" xfId="0" applyFont="1" applyFill="1" applyAlignment="1">
      <alignment horizontal="center" vertical="center"/>
    </xf>
    <xf numFmtId="1" fontId="15" fillId="8" borderId="28" xfId="1" applyNumberFormat="1" applyFont="1" applyFill="1" applyBorder="1" applyAlignment="1">
      <alignment horizontal="center" vertical="center" wrapText="1"/>
    </xf>
    <xf numFmtId="0" fontId="10" fillId="4" borderId="1" xfId="0" applyFont="1" applyFill="1" applyBorder="1" applyAlignment="1">
      <alignment horizontal="center" vertical="center"/>
    </xf>
    <xf numFmtId="0" fontId="10" fillId="4" borderId="1" xfId="0" applyFont="1" applyFill="1" applyBorder="1" applyAlignment="1">
      <alignment vertical="center" wrapText="1"/>
    </xf>
    <xf numFmtId="166" fontId="7" fillId="4" borderId="8" xfId="0" applyNumberFormat="1" applyFont="1" applyFill="1" applyBorder="1" applyAlignment="1">
      <alignment horizontal="left" vertical="center" wrapText="1"/>
    </xf>
    <xf numFmtId="0" fontId="4" fillId="4" borderId="8" xfId="0" applyFont="1" applyFill="1" applyBorder="1" applyAlignment="1">
      <alignment horizontal="left" vertical="center" wrapText="1"/>
    </xf>
    <xf numFmtId="3" fontId="10" fillId="4" borderId="1" xfId="1" applyNumberFormat="1" applyFont="1" applyFill="1" applyBorder="1" applyAlignment="1">
      <alignment horizontal="center" vertical="center"/>
    </xf>
    <xf numFmtId="0" fontId="10" fillId="4" borderId="1" xfId="0" applyFont="1" applyFill="1" applyBorder="1" applyAlignment="1">
      <alignment horizontal="center" vertical="center" wrapText="1"/>
    </xf>
    <xf numFmtId="164" fontId="10" fillId="4" borderId="1" xfId="1" applyFont="1" applyFill="1" applyBorder="1" applyAlignment="1">
      <alignment vertical="center"/>
    </xf>
    <xf numFmtId="165" fontId="10" fillId="4" borderId="1" xfId="1" applyNumberFormat="1" applyFont="1" applyFill="1" applyBorder="1" applyAlignment="1">
      <alignment horizontal="center" vertical="center"/>
    </xf>
    <xf numFmtId="1" fontId="10" fillId="4" borderId="1" xfId="1" applyNumberFormat="1" applyFont="1" applyFill="1" applyBorder="1" applyAlignment="1">
      <alignment horizontal="center" vertical="center"/>
    </xf>
    <xf numFmtId="165" fontId="10" fillId="4" borderId="1" xfId="1" applyNumberFormat="1" applyFont="1" applyFill="1" applyBorder="1" applyAlignment="1">
      <alignment vertical="center"/>
    </xf>
    <xf numFmtId="0" fontId="10" fillId="4" borderId="1" xfId="0" applyFont="1" applyFill="1" applyBorder="1" applyAlignment="1">
      <alignment vertical="center"/>
    </xf>
    <xf numFmtId="165" fontId="10" fillId="4" borderId="1" xfId="0" applyNumberFormat="1" applyFont="1" applyFill="1" applyBorder="1" applyAlignment="1">
      <alignment vertical="center"/>
    </xf>
    <xf numFmtId="0" fontId="4" fillId="4" borderId="1" xfId="2" applyNumberFormat="1" applyFont="1" applyFill="1" applyBorder="1" applyAlignment="1">
      <alignment horizontal="center" vertical="center" wrapText="1"/>
    </xf>
    <xf numFmtId="165" fontId="4" fillId="4" borderId="1" xfId="1" applyNumberFormat="1" applyFont="1" applyFill="1" applyBorder="1" applyAlignment="1">
      <alignment horizontal="center" vertical="center" wrapText="1"/>
    </xf>
    <xf numFmtId="164" fontId="4" fillId="4" borderId="1" xfId="1" applyFont="1" applyFill="1" applyBorder="1" applyAlignment="1">
      <alignment horizontal="center" vertical="center" wrapText="1"/>
    </xf>
    <xf numFmtId="2" fontId="4" fillId="4" borderId="1" xfId="3" applyNumberFormat="1" applyFont="1" applyFill="1" applyBorder="1" applyAlignment="1">
      <alignment horizontal="center" vertical="center" wrapText="1"/>
    </xf>
    <xf numFmtId="2" fontId="4" fillId="4" borderId="1" xfId="1" applyNumberFormat="1" applyFont="1" applyFill="1" applyBorder="1" applyAlignment="1">
      <alignment horizontal="center" vertical="center" wrapText="1"/>
    </xf>
    <xf numFmtId="0" fontId="10" fillId="4" borderId="0" xfId="0" applyFont="1" applyFill="1" applyAlignment="1">
      <alignment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vertical="center" wrapText="1"/>
    </xf>
    <xf numFmtId="3" fontId="6" fillId="0" borderId="0" xfId="1" applyNumberFormat="1" applyFont="1" applyFill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164" fontId="6" fillId="0" borderId="0" xfId="1" applyFont="1" applyFill="1" applyAlignment="1">
      <alignment vertical="center" wrapText="1"/>
    </xf>
    <xf numFmtId="165" fontId="6" fillId="0" borderId="0" xfId="1" applyNumberFormat="1" applyFont="1" applyFill="1" applyAlignment="1">
      <alignment horizontal="center" vertical="center" wrapText="1"/>
    </xf>
    <xf numFmtId="1" fontId="6" fillId="0" borderId="0" xfId="1" applyNumberFormat="1" applyFont="1" applyFill="1" applyAlignment="1">
      <alignment horizontal="center" vertical="center" wrapText="1"/>
    </xf>
    <xf numFmtId="165" fontId="6" fillId="0" borderId="0" xfId="1" applyNumberFormat="1" applyFont="1" applyFill="1" applyAlignment="1">
      <alignment horizontal="right" vertical="center" wrapText="1"/>
    </xf>
    <xf numFmtId="0" fontId="6" fillId="0" borderId="0" xfId="0" applyFont="1" applyAlignment="1">
      <alignment horizontal="right" vertical="center" wrapText="1"/>
    </xf>
    <xf numFmtId="165" fontId="6" fillId="0" borderId="0" xfId="0" applyNumberFormat="1" applyFont="1" applyAlignment="1">
      <alignment horizontal="right" vertical="center" wrapText="1"/>
    </xf>
    <xf numFmtId="165" fontId="6" fillId="0" borderId="0" xfId="1" applyNumberFormat="1" applyFont="1" applyAlignment="1">
      <alignment horizontal="center" vertical="center" wrapText="1"/>
    </xf>
    <xf numFmtId="164" fontId="6" fillId="0" borderId="0" xfId="1" applyFont="1" applyFill="1" applyAlignment="1">
      <alignment horizontal="right" vertical="center" wrapText="1"/>
    </xf>
    <xf numFmtId="2" fontId="6" fillId="0" borderId="0" xfId="3" applyNumberFormat="1" applyFont="1" applyFill="1" applyAlignment="1">
      <alignment horizontal="center" vertical="center" wrapText="1"/>
    </xf>
    <xf numFmtId="2" fontId="6" fillId="0" borderId="0" xfId="1" applyNumberFormat="1" applyFont="1" applyFill="1" applyAlignment="1">
      <alignment horizontal="right" vertical="center" wrapText="1"/>
    </xf>
    <xf numFmtId="0" fontId="6" fillId="0" borderId="0" xfId="0" applyFont="1" applyAlignment="1">
      <alignment vertical="center"/>
    </xf>
    <xf numFmtId="165" fontId="6" fillId="0" borderId="0" xfId="1" applyNumberFormat="1" applyFont="1" applyFill="1" applyAlignment="1">
      <alignment vertical="center" wrapText="1"/>
    </xf>
    <xf numFmtId="165" fontId="6" fillId="0" borderId="0" xfId="0" applyNumberFormat="1" applyFont="1" applyAlignment="1">
      <alignment vertical="center" wrapText="1"/>
    </xf>
    <xf numFmtId="2" fontId="6" fillId="0" borderId="0" xfId="1" applyNumberFormat="1" applyFont="1" applyFill="1" applyAlignment="1">
      <alignment vertical="center" wrapText="1"/>
    </xf>
    <xf numFmtId="165" fontId="6" fillId="9" borderId="0" xfId="0" applyNumberFormat="1" applyFont="1" applyFill="1" applyAlignment="1">
      <alignment vertical="center" wrapText="1"/>
    </xf>
    <xf numFmtId="0" fontId="10" fillId="6" borderId="1" xfId="0" applyFont="1" applyFill="1" applyBorder="1" applyAlignment="1">
      <alignment horizontal="center" vertical="center"/>
    </xf>
    <xf numFmtId="0" fontId="10" fillId="6" borderId="1" xfId="0" applyFont="1" applyFill="1" applyBorder="1" applyAlignment="1">
      <alignment vertical="center"/>
    </xf>
    <xf numFmtId="0" fontId="4" fillId="6" borderId="8" xfId="0" applyFont="1" applyFill="1" applyBorder="1" applyAlignment="1">
      <alignment horizontal="left" vertical="center" wrapText="1"/>
    </xf>
    <xf numFmtId="0" fontId="4" fillId="6" borderId="9" xfId="0" applyFont="1" applyFill="1" applyBorder="1" applyAlignment="1">
      <alignment horizontal="left" vertical="center" wrapText="1"/>
    </xf>
    <xf numFmtId="3" fontId="10" fillId="6" borderId="1" xfId="1" applyNumberFormat="1" applyFont="1" applyFill="1" applyBorder="1" applyAlignment="1">
      <alignment horizontal="center" vertical="center"/>
    </xf>
    <xf numFmtId="0" fontId="10" fillId="6" borderId="1" xfId="0" applyFont="1" applyFill="1" applyBorder="1" applyAlignment="1">
      <alignment horizontal="center" vertical="center" wrapText="1"/>
    </xf>
    <xf numFmtId="164" fontId="10" fillId="6" borderId="1" xfId="1" applyFont="1" applyFill="1" applyBorder="1" applyAlignment="1">
      <alignment vertical="center"/>
    </xf>
    <xf numFmtId="0" fontId="10" fillId="6" borderId="4" xfId="0" applyFont="1" applyFill="1" applyBorder="1" applyAlignment="1">
      <alignment horizontal="center" vertical="center"/>
    </xf>
    <xf numFmtId="0" fontId="10" fillId="6" borderId="4" xfId="0" applyFont="1" applyFill="1" applyBorder="1" applyAlignment="1">
      <alignment horizontal="center" vertical="center" wrapText="1"/>
    </xf>
    <xf numFmtId="165" fontId="10" fillId="6" borderId="4" xfId="1" applyNumberFormat="1" applyFont="1" applyFill="1" applyBorder="1" applyAlignment="1">
      <alignment horizontal="center" vertical="center"/>
    </xf>
    <xf numFmtId="1" fontId="10" fillId="6" borderId="4" xfId="1" applyNumberFormat="1" applyFont="1" applyFill="1" applyBorder="1" applyAlignment="1">
      <alignment horizontal="center" vertical="center"/>
    </xf>
    <xf numFmtId="0" fontId="10" fillId="6" borderId="4" xfId="0" applyFont="1" applyFill="1" applyBorder="1" applyAlignment="1">
      <alignment vertical="center"/>
    </xf>
    <xf numFmtId="165" fontId="10" fillId="6" borderId="4" xfId="1" applyNumberFormat="1" applyFont="1" applyFill="1" applyBorder="1" applyAlignment="1">
      <alignment vertical="center"/>
    </xf>
    <xf numFmtId="165" fontId="10" fillId="6" borderId="4" xfId="0" applyNumberFormat="1" applyFont="1" applyFill="1" applyBorder="1" applyAlignment="1">
      <alignment vertical="center"/>
    </xf>
    <xf numFmtId="0" fontId="4" fillId="6" borderId="4" xfId="2" applyNumberFormat="1" applyFont="1" applyFill="1" applyBorder="1" applyAlignment="1">
      <alignment horizontal="center" vertical="center" wrapText="1"/>
    </xf>
    <xf numFmtId="165" fontId="4" fillId="6" borderId="4" xfId="1" applyNumberFormat="1" applyFont="1" applyFill="1" applyBorder="1" applyAlignment="1">
      <alignment horizontal="center" vertical="center" wrapText="1"/>
    </xf>
    <xf numFmtId="164" fontId="4" fillId="6" borderId="4" xfId="1" applyFont="1" applyFill="1" applyBorder="1" applyAlignment="1">
      <alignment horizontal="center" vertical="center" wrapText="1"/>
    </xf>
    <xf numFmtId="2" fontId="4" fillId="6" borderId="4" xfId="3" applyNumberFormat="1" applyFont="1" applyFill="1" applyBorder="1" applyAlignment="1">
      <alignment horizontal="center" vertical="center" wrapText="1"/>
    </xf>
    <xf numFmtId="2" fontId="4" fillId="6" borderId="4" xfId="1" applyNumberFormat="1" applyFont="1" applyFill="1" applyBorder="1" applyAlignment="1">
      <alignment horizontal="center" vertical="center" wrapText="1"/>
    </xf>
    <xf numFmtId="0" fontId="10" fillId="6" borderId="0" xfId="0" applyFont="1" applyFill="1" applyAlignment="1">
      <alignment vertical="center"/>
    </xf>
    <xf numFmtId="2" fontId="10" fillId="4" borderId="1" xfId="0" applyNumberFormat="1" applyFont="1" applyFill="1" applyBorder="1" applyAlignment="1">
      <alignment horizontal="center" vertical="center"/>
    </xf>
    <xf numFmtId="0" fontId="4" fillId="7" borderId="1" xfId="0" applyFont="1" applyFill="1" applyBorder="1" applyAlignment="1">
      <alignment horizontal="center" vertical="center"/>
    </xf>
    <xf numFmtId="0" fontId="4" fillId="7" borderId="1" xfId="0" applyFont="1" applyFill="1" applyBorder="1" applyAlignment="1">
      <alignment vertical="center"/>
    </xf>
    <xf numFmtId="0" fontId="4" fillId="7" borderId="8" xfId="0" applyFont="1" applyFill="1" applyBorder="1" applyAlignment="1">
      <alignment horizontal="left" vertical="center" wrapText="1"/>
    </xf>
    <xf numFmtId="0" fontId="4" fillId="7" borderId="1" xfId="0" applyFont="1" applyFill="1" applyBorder="1" applyAlignment="1">
      <alignment horizontal="center" vertical="center" wrapText="1"/>
    </xf>
    <xf numFmtId="165" fontId="4" fillId="7" borderId="1" xfId="1" applyNumberFormat="1" applyFont="1" applyFill="1" applyBorder="1" applyAlignment="1">
      <alignment horizontal="center" vertical="center"/>
    </xf>
    <xf numFmtId="1" fontId="4" fillId="7" borderId="1" xfId="1" applyNumberFormat="1" applyFont="1" applyFill="1" applyBorder="1" applyAlignment="1">
      <alignment horizontal="center" vertical="center"/>
    </xf>
    <xf numFmtId="165" fontId="4" fillId="7" borderId="1" xfId="1" applyNumberFormat="1" applyFont="1" applyFill="1" applyBorder="1" applyAlignment="1">
      <alignment vertical="center"/>
    </xf>
    <xf numFmtId="165" fontId="4" fillId="7" borderId="1" xfId="0" applyNumberFormat="1" applyFont="1" applyFill="1" applyBorder="1" applyAlignment="1">
      <alignment vertical="center"/>
    </xf>
    <xf numFmtId="0" fontId="4" fillId="7" borderId="1" xfId="2" applyNumberFormat="1" applyFont="1" applyFill="1" applyBorder="1" applyAlignment="1">
      <alignment horizontal="center" vertical="center" wrapText="1"/>
    </xf>
    <xf numFmtId="165" fontId="4" fillId="7" borderId="1" xfId="1" applyNumberFormat="1" applyFont="1" applyFill="1" applyBorder="1" applyAlignment="1">
      <alignment horizontal="center" vertical="center" wrapText="1"/>
    </xf>
    <xf numFmtId="164" fontId="4" fillId="7" borderId="1" xfId="1" applyFont="1" applyFill="1" applyBorder="1" applyAlignment="1">
      <alignment horizontal="center" vertical="center" wrapText="1"/>
    </xf>
    <xf numFmtId="2" fontId="4" fillId="7" borderId="1" xfId="3" applyNumberFormat="1" applyFont="1" applyFill="1" applyBorder="1" applyAlignment="1">
      <alignment horizontal="center" vertical="center" wrapText="1"/>
    </xf>
    <xf numFmtId="2" fontId="4" fillId="7" borderId="1" xfId="1" applyNumberFormat="1" applyFont="1" applyFill="1" applyBorder="1" applyAlignment="1">
      <alignment horizontal="center" vertical="center" wrapText="1"/>
    </xf>
    <xf numFmtId="0" fontId="4" fillId="7" borderId="0" xfId="0" applyFont="1" applyFill="1" applyAlignment="1">
      <alignment vertical="center"/>
    </xf>
    <xf numFmtId="165" fontId="6" fillId="0" borderId="1" xfId="1" applyNumberFormat="1" applyFont="1" applyFill="1" applyBorder="1" applyAlignment="1">
      <alignment horizontal="center" vertical="center"/>
    </xf>
    <xf numFmtId="1" fontId="6" fillId="0" borderId="1" xfId="1" applyNumberFormat="1" applyFont="1" applyFill="1" applyBorder="1" applyAlignment="1">
      <alignment horizontal="center" vertical="center"/>
    </xf>
    <xf numFmtId="165" fontId="6" fillId="0" borderId="1" xfId="1" applyNumberFormat="1" applyFont="1" applyFill="1" applyBorder="1" applyAlignment="1">
      <alignment vertical="center"/>
    </xf>
    <xf numFmtId="0" fontId="5" fillId="0" borderId="1" xfId="2" applyNumberFormat="1" applyFont="1" applyFill="1" applyBorder="1" applyAlignment="1">
      <alignment horizontal="center" vertical="center" wrapText="1"/>
    </xf>
    <xf numFmtId="165" fontId="5" fillId="0" borderId="1" xfId="1" applyNumberFormat="1" applyFont="1" applyFill="1" applyBorder="1" applyAlignment="1">
      <alignment horizontal="center" vertical="center" wrapText="1"/>
    </xf>
    <xf numFmtId="0" fontId="4" fillId="7" borderId="2" xfId="0" applyFont="1" applyFill="1" applyBorder="1" applyAlignment="1">
      <alignment vertical="center"/>
    </xf>
    <xf numFmtId="3" fontId="4" fillId="7" borderId="1" xfId="1" applyNumberFormat="1" applyFont="1" applyFill="1" applyBorder="1" applyAlignment="1">
      <alignment horizontal="center" vertical="center"/>
    </xf>
    <xf numFmtId="0" fontId="4" fillId="7" borderId="4" xfId="0" applyFont="1" applyFill="1" applyBorder="1" applyAlignment="1">
      <alignment vertical="center"/>
    </xf>
    <xf numFmtId="0" fontId="4" fillId="7" borderId="26" xfId="0" applyFont="1" applyFill="1" applyBorder="1" applyAlignment="1">
      <alignment vertical="center"/>
    </xf>
    <xf numFmtId="0" fontId="4" fillId="7" borderId="27" xfId="0" applyFont="1" applyFill="1" applyBorder="1" applyAlignment="1">
      <alignment vertical="center"/>
    </xf>
    <xf numFmtId="0" fontId="3" fillId="4" borderId="7" xfId="0" applyFont="1" applyFill="1" applyBorder="1" applyAlignment="1">
      <alignment horizontal="left" vertical="center" wrapText="1"/>
    </xf>
    <xf numFmtId="0" fontId="3" fillId="4" borderId="1" xfId="0" applyFont="1" applyFill="1" applyBorder="1" applyAlignment="1">
      <alignment horizontal="left" vertical="center" wrapText="1"/>
    </xf>
    <xf numFmtId="0" fontId="4" fillId="7" borderId="1" xfId="0" applyFont="1" applyFill="1" applyBorder="1" applyAlignment="1">
      <alignment vertical="center" wrapText="1"/>
    </xf>
    <xf numFmtId="0" fontId="4" fillId="7" borderId="7" xfId="0" applyFont="1" applyFill="1" applyBorder="1" applyAlignment="1">
      <alignment horizontal="left" vertical="center" wrapText="1"/>
    </xf>
    <xf numFmtId="166" fontId="3" fillId="4" borderId="9" xfId="0" applyNumberFormat="1" applyFont="1" applyFill="1" applyBorder="1" applyAlignment="1">
      <alignment horizontal="left" vertical="center" wrapText="1"/>
    </xf>
    <xf numFmtId="9" fontId="10" fillId="4" borderId="1" xfId="0" applyNumberFormat="1" applyFont="1" applyFill="1" applyBorder="1" applyAlignment="1">
      <alignment horizontal="center" vertical="center" wrapText="1"/>
    </xf>
    <xf numFmtId="165" fontId="5" fillId="0" borderId="1" xfId="1" applyNumberFormat="1" applyFont="1" applyFill="1" applyBorder="1" applyAlignment="1">
      <alignment horizontal="center" vertical="center"/>
    </xf>
    <xf numFmtId="1" fontId="5" fillId="0" borderId="1" xfId="1" applyNumberFormat="1" applyFont="1" applyFill="1" applyBorder="1" applyAlignment="1">
      <alignment horizontal="center" vertical="center"/>
    </xf>
    <xf numFmtId="165" fontId="5" fillId="0" borderId="1" xfId="1" applyNumberFormat="1" applyFont="1" applyFill="1" applyBorder="1" applyAlignment="1">
      <alignment vertical="center"/>
    </xf>
    <xf numFmtId="0" fontId="4" fillId="4" borderId="2" xfId="0" applyFont="1" applyFill="1" applyBorder="1" applyAlignment="1">
      <alignment horizontal="center" vertical="center"/>
    </xf>
    <xf numFmtId="166" fontId="3" fillId="4" borderId="13" xfId="0" applyNumberFormat="1" applyFont="1" applyFill="1" applyBorder="1" applyAlignment="1">
      <alignment horizontal="left" vertical="center" wrapText="1"/>
    </xf>
    <xf numFmtId="0" fontId="4" fillId="4" borderId="24" xfId="0" applyFont="1" applyFill="1" applyBorder="1" applyAlignment="1">
      <alignment horizontal="left" vertical="center" wrapText="1"/>
    </xf>
    <xf numFmtId="3" fontId="4" fillId="4" borderId="1" xfId="1" applyNumberFormat="1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2" fontId="4" fillId="4" borderId="1" xfId="2" applyNumberFormat="1" applyFont="1" applyFill="1" applyBorder="1" applyAlignment="1">
      <alignment horizontal="center" vertical="center" wrapText="1"/>
    </xf>
    <xf numFmtId="0" fontId="4" fillId="4" borderId="0" xfId="0" applyFont="1" applyFill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0" fontId="4" fillId="4" borderId="25" xfId="0" applyFont="1" applyFill="1" applyBorder="1" applyAlignment="1">
      <alignment horizontal="left" vertical="center" wrapText="1"/>
    </xf>
    <xf numFmtId="0" fontId="5" fillId="7" borderId="1" xfId="0" applyFont="1" applyFill="1" applyBorder="1" applyAlignment="1">
      <alignment horizontal="center" vertical="center"/>
    </xf>
    <xf numFmtId="0" fontId="5" fillId="7" borderId="1" xfId="0" applyFont="1" applyFill="1" applyBorder="1" applyAlignment="1">
      <alignment vertical="center"/>
    </xf>
    <xf numFmtId="165" fontId="5" fillId="7" borderId="1" xfId="0" applyNumberFormat="1" applyFont="1" applyFill="1" applyBorder="1" applyAlignment="1">
      <alignment vertical="center"/>
    </xf>
    <xf numFmtId="3" fontId="10" fillId="4" borderId="1" xfId="1" applyNumberFormat="1" applyFont="1" applyFill="1" applyBorder="1" applyAlignment="1">
      <alignment horizontal="center" vertical="center" wrapText="1"/>
    </xf>
    <xf numFmtId="164" fontId="10" fillId="4" borderId="1" xfId="1" applyFont="1" applyFill="1" applyBorder="1" applyAlignment="1">
      <alignment vertical="center" wrapText="1"/>
    </xf>
    <xf numFmtId="165" fontId="10" fillId="4" borderId="1" xfId="1" applyNumberFormat="1" applyFont="1" applyFill="1" applyBorder="1" applyAlignment="1">
      <alignment horizontal="center" vertical="center" wrapText="1"/>
    </xf>
    <xf numFmtId="1" fontId="10" fillId="4" borderId="1" xfId="1" applyNumberFormat="1" applyFont="1" applyFill="1" applyBorder="1" applyAlignment="1">
      <alignment horizontal="center" vertical="center" wrapText="1"/>
    </xf>
    <xf numFmtId="165" fontId="10" fillId="4" borderId="1" xfId="1" applyNumberFormat="1" applyFont="1" applyFill="1" applyBorder="1" applyAlignment="1">
      <alignment vertical="center" wrapText="1"/>
    </xf>
    <xf numFmtId="165" fontId="10" fillId="4" borderId="1" xfId="0" applyNumberFormat="1" applyFont="1" applyFill="1" applyBorder="1" applyAlignment="1">
      <alignment vertical="center" wrapText="1"/>
    </xf>
    <xf numFmtId="0" fontId="10" fillId="4" borderId="0" xfId="0" applyFont="1" applyFill="1" applyAlignment="1">
      <alignment vertical="center" wrapText="1"/>
    </xf>
    <xf numFmtId="0" fontId="5" fillId="7" borderId="1" xfId="0" applyFont="1" applyFill="1" applyBorder="1" applyAlignment="1">
      <alignment horizontal="center" vertical="center" wrapText="1"/>
    </xf>
    <xf numFmtId="165" fontId="5" fillId="7" borderId="1" xfId="1" applyNumberFormat="1" applyFont="1" applyFill="1" applyBorder="1" applyAlignment="1">
      <alignment horizontal="center" vertical="center"/>
    </xf>
    <xf numFmtId="1" fontId="5" fillId="7" borderId="1" xfId="1" applyNumberFormat="1" applyFont="1" applyFill="1" applyBorder="1" applyAlignment="1">
      <alignment horizontal="center" vertical="center"/>
    </xf>
    <xf numFmtId="0" fontId="5" fillId="7" borderId="1" xfId="2" applyNumberFormat="1" applyFont="1" applyFill="1" applyBorder="1" applyAlignment="1">
      <alignment horizontal="center" vertical="center" wrapText="1"/>
    </xf>
    <xf numFmtId="165" fontId="5" fillId="7" borderId="1" xfId="1" applyNumberFormat="1" applyFont="1" applyFill="1" applyBorder="1" applyAlignment="1">
      <alignment horizontal="center" vertical="center" wrapText="1"/>
    </xf>
    <xf numFmtId="0" fontId="5" fillId="7" borderId="0" xfId="0" applyFont="1" applyFill="1" applyAlignment="1">
      <alignment vertical="center"/>
    </xf>
    <xf numFmtId="167" fontId="6" fillId="0" borderId="1" xfId="1" applyNumberFormat="1" applyFont="1" applyFill="1" applyBorder="1" applyAlignment="1">
      <alignment horizontal="center" vertical="center"/>
    </xf>
    <xf numFmtId="166" fontId="3" fillId="4" borderId="8" xfId="0" applyNumberFormat="1" applyFont="1" applyFill="1" applyBorder="1" applyAlignment="1">
      <alignment horizontal="left" vertical="center" wrapText="1"/>
    </xf>
    <xf numFmtId="1" fontId="4" fillId="4" borderId="1" xfId="2" applyNumberFormat="1" applyFont="1" applyFill="1" applyBorder="1" applyAlignment="1">
      <alignment horizontal="center" vertical="center" wrapText="1"/>
    </xf>
    <xf numFmtId="165" fontId="5" fillId="7" borderId="1" xfId="1" applyNumberFormat="1" applyFont="1" applyFill="1" applyBorder="1" applyAlignment="1">
      <alignment vertical="center"/>
    </xf>
    <xf numFmtId="2" fontId="10" fillId="4" borderId="1" xfId="1" applyNumberFormat="1" applyFont="1" applyFill="1" applyBorder="1" applyAlignment="1">
      <alignment horizontal="center" vertical="center" wrapText="1"/>
    </xf>
    <xf numFmtId="2" fontId="10" fillId="4" borderId="1" xfId="0" applyNumberFormat="1" applyFont="1" applyFill="1" applyBorder="1" applyAlignment="1">
      <alignment horizontal="center" vertical="center" wrapText="1"/>
    </xf>
    <xf numFmtId="0" fontId="3" fillId="4" borderId="9" xfId="0" applyFont="1" applyFill="1" applyBorder="1" applyAlignment="1">
      <alignment horizontal="left" vertical="center" wrapText="1"/>
    </xf>
    <xf numFmtId="4" fontId="10" fillId="4" borderId="1" xfId="1" applyNumberFormat="1" applyFont="1" applyFill="1" applyBorder="1" applyAlignment="1">
      <alignment horizontal="center" vertical="center"/>
    </xf>
    <xf numFmtId="0" fontId="4" fillId="7" borderId="23" xfId="0" applyFont="1" applyFill="1" applyBorder="1" applyAlignment="1">
      <alignment horizontal="left" vertical="center" wrapText="1"/>
    </xf>
    <xf numFmtId="0" fontId="4" fillId="7" borderId="17" xfId="0" applyFont="1" applyFill="1" applyBorder="1" applyAlignment="1">
      <alignment horizontal="left" vertical="center" wrapText="1"/>
    </xf>
    <xf numFmtId="0" fontId="4" fillId="7" borderId="8" xfId="0" applyFont="1" applyFill="1" applyBorder="1" applyAlignment="1">
      <alignment horizontal="justify" vertical="center" wrapText="1"/>
    </xf>
    <xf numFmtId="2" fontId="4" fillId="7" borderId="1" xfId="1" applyNumberFormat="1" applyFont="1" applyFill="1" applyBorder="1" applyAlignment="1">
      <alignment horizontal="center" vertical="center"/>
    </xf>
    <xf numFmtId="2" fontId="4" fillId="7" borderId="1" xfId="0" applyNumberFormat="1" applyFont="1" applyFill="1" applyBorder="1" applyAlignment="1">
      <alignment horizontal="center" vertical="center"/>
    </xf>
    <xf numFmtId="3" fontId="10" fillId="2" borderId="1" xfId="1" applyNumberFormat="1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 wrapText="1"/>
    </xf>
    <xf numFmtId="164" fontId="10" fillId="2" borderId="1" xfId="1" applyFont="1" applyFill="1" applyBorder="1" applyAlignment="1">
      <alignment vertical="center"/>
    </xf>
    <xf numFmtId="0" fontId="10" fillId="2" borderId="1" xfId="0" applyFont="1" applyFill="1" applyBorder="1" applyAlignment="1">
      <alignment vertical="center"/>
    </xf>
    <xf numFmtId="165" fontId="10" fillId="2" borderId="1" xfId="1" applyNumberFormat="1" applyFont="1" applyFill="1" applyBorder="1" applyAlignment="1">
      <alignment horizontal="center" vertical="center"/>
    </xf>
    <xf numFmtId="1" fontId="10" fillId="2" borderId="1" xfId="1" applyNumberFormat="1" applyFont="1" applyFill="1" applyBorder="1" applyAlignment="1">
      <alignment horizontal="center" vertical="center"/>
    </xf>
    <xf numFmtId="2" fontId="10" fillId="2" borderId="1" xfId="3" applyNumberFormat="1" applyFont="1" applyFill="1" applyBorder="1" applyAlignment="1">
      <alignment horizontal="center" vertical="center"/>
    </xf>
    <xf numFmtId="2" fontId="10" fillId="2" borderId="1" xfId="1" applyNumberFormat="1" applyFont="1" applyFill="1" applyBorder="1" applyAlignment="1">
      <alignment vertical="center"/>
    </xf>
    <xf numFmtId="0" fontId="10" fillId="2" borderId="0" xfId="0" applyFont="1" applyFill="1" applyAlignment="1">
      <alignment vertical="center"/>
    </xf>
    <xf numFmtId="3" fontId="6" fillId="0" borderId="0" xfId="1" applyNumberFormat="1" applyFont="1" applyAlignment="1">
      <alignment horizontal="center" vertical="center"/>
    </xf>
    <xf numFmtId="164" fontId="6" fillId="0" borderId="0" xfId="1" applyFont="1" applyAlignment="1">
      <alignment vertical="center"/>
    </xf>
    <xf numFmtId="165" fontId="6" fillId="0" borderId="0" xfId="1" applyNumberFormat="1" applyFont="1" applyAlignment="1">
      <alignment horizontal="center" vertical="center"/>
    </xf>
    <xf numFmtId="1" fontId="6" fillId="0" borderId="0" xfId="1" applyNumberFormat="1" applyFont="1" applyAlignment="1">
      <alignment horizontal="center" vertical="center"/>
    </xf>
    <xf numFmtId="165" fontId="6" fillId="0" borderId="0" xfId="1" applyNumberFormat="1" applyFont="1" applyFill="1" applyAlignment="1">
      <alignment vertical="center"/>
    </xf>
    <xf numFmtId="165" fontId="6" fillId="0" borderId="0" xfId="0" applyNumberFormat="1" applyFont="1" applyAlignment="1">
      <alignment vertical="center"/>
    </xf>
    <xf numFmtId="165" fontId="6" fillId="0" borderId="0" xfId="1" applyNumberFormat="1" applyFont="1" applyAlignment="1">
      <alignment vertical="center"/>
    </xf>
    <xf numFmtId="2" fontId="6" fillId="0" borderId="0" xfId="3" applyNumberFormat="1" applyFont="1" applyAlignment="1">
      <alignment horizontal="center" vertical="center"/>
    </xf>
    <xf numFmtId="2" fontId="6" fillId="0" borderId="0" xfId="1" applyNumberFormat="1" applyFont="1" applyAlignment="1">
      <alignment vertical="center"/>
    </xf>
    <xf numFmtId="0" fontId="6" fillId="9" borderId="0" xfId="0" applyFont="1" applyFill="1" applyAlignment="1">
      <alignment horizontal="center" vertical="center" wrapText="1"/>
    </xf>
    <xf numFmtId="0" fontId="16" fillId="8" borderId="4" xfId="0" applyFont="1" applyFill="1" applyBorder="1" applyAlignment="1">
      <alignment horizontal="center" vertical="center"/>
    </xf>
    <xf numFmtId="0" fontId="16" fillId="8" borderId="1" xfId="0" applyFont="1" applyFill="1" applyBorder="1" applyAlignment="1">
      <alignment horizontal="center" vertical="center" wrapText="1"/>
    </xf>
    <xf numFmtId="0" fontId="16" fillId="8" borderId="1" xfId="0" applyFont="1" applyFill="1" applyBorder="1" applyAlignment="1">
      <alignment horizontal="left" vertical="center" wrapText="1"/>
    </xf>
    <xf numFmtId="0" fontId="16" fillId="8" borderId="0" xfId="0" applyFont="1" applyFill="1" applyAlignment="1">
      <alignment horizontal="center" vertical="center" wrapText="1"/>
    </xf>
    <xf numFmtId="3" fontId="16" fillId="8" borderId="1" xfId="1" applyNumberFormat="1" applyFont="1" applyFill="1" applyBorder="1" applyAlignment="1">
      <alignment horizontal="center" vertical="center" wrapText="1"/>
    </xf>
    <xf numFmtId="0" fontId="16" fillId="8" borderId="1" xfId="2" applyNumberFormat="1" applyFont="1" applyFill="1" applyBorder="1" applyAlignment="1">
      <alignment horizontal="center" vertical="center" wrapText="1"/>
    </xf>
    <xf numFmtId="164" fontId="16" fillId="8" borderId="1" xfId="1" applyFont="1" applyFill="1" applyBorder="1" applyAlignment="1">
      <alignment horizontal="center" vertical="center" wrapText="1"/>
    </xf>
    <xf numFmtId="165" fontId="16" fillId="8" borderId="1" xfId="1" applyNumberFormat="1" applyFont="1" applyFill="1" applyBorder="1" applyAlignment="1">
      <alignment horizontal="center" vertical="center" wrapText="1"/>
    </xf>
    <xf numFmtId="1" fontId="16" fillId="8" borderId="1" xfId="1" applyNumberFormat="1" applyFont="1" applyFill="1" applyBorder="1" applyAlignment="1">
      <alignment horizontal="center" vertical="center" wrapText="1"/>
    </xf>
    <xf numFmtId="0" fontId="16" fillId="8" borderId="0" xfId="0" applyFont="1" applyFill="1" applyAlignment="1">
      <alignment horizontal="center" vertical="center"/>
    </xf>
    <xf numFmtId="3" fontId="6" fillId="0" borderId="1" xfId="1" applyNumberFormat="1" applyFont="1" applyFill="1" applyBorder="1" applyAlignment="1">
      <alignment horizontal="center" vertical="center"/>
    </xf>
    <xf numFmtId="164" fontId="6" fillId="0" borderId="1" xfId="1" applyFont="1" applyFill="1" applyBorder="1" applyAlignment="1">
      <alignment vertical="center"/>
    </xf>
    <xf numFmtId="0" fontId="15" fillId="8" borderId="28" xfId="2" applyNumberFormat="1" applyFont="1" applyFill="1" applyBorder="1" applyAlignment="1">
      <alignment horizontal="center" vertical="center" wrapText="1"/>
    </xf>
    <xf numFmtId="1" fontId="5" fillId="0" borderId="1" xfId="2" applyNumberFormat="1" applyFont="1" applyFill="1" applyBorder="1" applyAlignment="1">
      <alignment horizontal="center" vertical="center" wrapText="1"/>
    </xf>
    <xf numFmtId="2" fontId="10" fillId="4" borderId="1" xfId="1" applyNumberFormat="1" applyFont="1" applyFill="1" applyBorder="1" applyAlignment="1">
      <alignment horizontal="center" vertical="center"/>
    </xf>
    <xf numFmtId="2" fontId="4" fillId="7" borderId="1" xfId="2" applyNumberFormat="1" applyFont="1" applyFill="1" applyBorder="1" applyAlignment="1">
      <alignment horizontal="center" vertical="center" wrapText="1"/>
    </xf>
    <xf numFmtId="165" fontId="6" fillId="0" borderId="0" xfId="1" applyNumberFormat="1" applyFont="1" applyAlignment="1">
      <alignment horizontal="right" vertical="center" wrapText="1"/>
    </xf>
    <xf numFmtId="165" fontId="6" fillId="0" borderId="0" xfId="1" applyNumberFormat="1" applyFont="1" applyAlignment="1">
      <alignment vertical="center" wrapText="1"/>
    </xf>
    <xf numFmtId="165" fontId="6" fillId="10" borderId="0" xfId="1" applyNumberFormat="1" applyFont="1" applyFill="1" applyAlignment="1">
      <alignment horizontal="right" vertical="center" wrapText="1"/>
    </xf>
    <xf numFmtId="165" fontId="6" fillId="10" borderId="0" xfId="1" applyNumberFormat="1" applyFont="1" applyFill="1" applyAlignment="1">
      <alignment vertical="center" wrapText="1"/>
    </xf>
    <xf numFmtId="165" fontId="6" fillId="10" borderId="0" xfId="1" applyNumberFormat="1" applyFont="1" applyFill="1" applyAlignment="1">
      <alignment vertical="center"/>
    </xf>
    <xf numFmtId="165" fontId="5" fillId="0" borderId="1" xfId="1" quotePrefix="1" applyNumberFormat="1" applyFont="1" applyFill="1" applyBorder="1" applyAlignment="1">
      <alignment horizontal="center" vertical="center"/>
    </xf>
    <xf numFmtId="165" fontId="6" fillId="0" borderId="0" xfId="0" applyNumberFormat="1" applyFont="1" applyAlignment="1">
      <alignment horizontal="center" vertical="center" wrapText="1"/>
    </xf>
    <xf numFmtId="165" fontId="10" fillId="6" borderId="4" xfId="0" applyNumberFormat="1" applyFont="1" applyFill="1" applyBorder="1" applyAlignment="1">
      <alignment horizontal="center" vertical="center"/>
    </xf>
    <xf numFmtId="165" fontId="10" fillId="4" borderId="1" xfId="0" applyNumberFormat="1" applyFont="1" applyFill="1" applyBorder="1" applyAlignment="1">
      <alignment horizontal="center" vertical="center"/>
    </xf>
    <xf numFmtId="165" fontId="4" fillId="7" borderId="1" xfId="0" applyNumberFormat="1" applyFont="1" applyFill="1" applyBorder="1" applyAlignment="1">
      <alignment horizontal="center" vertical="center"/>
    </xf>
    <xf numFmtId="165" fontId="16" fillId="8" borderId="1" xfId="2" applyNumberFormat="1" applyFont="1" applyFill="1" applyBorder="1" applyAlignment="1">
      <alignment horizontal="center" vertical="center" wrapText="1"/>
    </xf>
    <xf numFmtId="165" fontId="10" fillId="4" borderId="1" xfId="0" applyNumberFormat="1" applyFont="1" applyFill="1" applyBorder="1" applyAlignment="1">
      <alignment horizontal="center" vertical="center" wrapText="1"/>
    </xf>
    <xf numFmtId="165" fontId="5" fillId="7" borderId="1" xfId="0" applyNumberFormat="1" applyFont="1" applyFill="1" applyBorder="1" applyAlignment="1">
      <alignment horizontal="center" vertical="center"/>
    </xf>
    <xf numFmtId="165" fontId="6" fillId="0" borderId="0" xfId="0" applyNumberFormat="1" applyFont="1" applyAlignment="1">
      <alignment horizontal="center" vertical="center"/>
    </xf>
    <xf numFmtId="164" fontId="6" fillId="0" borderId="1" xfId="1" applyFont="1" applyFill="1" applyBorder="1" applyAlignment="1">
      <alignment horizontal="center" vertical="center"/>
    </xf>
    <xf numFmtId="3" fontId="15" fillId="8" borderId="7" xfId="1" applyNumberFormat="1" applyFont="1" applyFill="1" applyBorder="1" applyAlignment="1">
      <alignment horizontal="center" vertical="center" wrapText="1"/>
    </xf>
    <xf numFmtId="0" fontId="15" fillId="8" borderId="1" xfId="2" applyNumberFormat="1" applyFont="1" applyFill="1" applyBorder="1" applyAlignment="1">
      <alignment horizontal="center" vertical="center" wrapText="1"/>
    </xf>
    <xf numFmtId="3" fontId="10" fillId="7" borderId="1" xfId="1" applyNumberFormat="1" applyFont="1" applyFill="1" applyBorder="1" applyAlignment="1">
      <alignment horizontal="center" vertical="center"/>
    </xf>
    <xf numFmtId="0" fontId="10" fillId="7" borderId="1" xfId="0" applyFont="1" applyFill="1" applyBorder="1" applyAlignment="1">
      <alignment horizontal="center" vertical="center" wrapText="1"/>
    </xf>
    <xf numFmtId="164" fontId="10" fillId="7" borderId="1" xfId="1" applyFont="1" applyFill="1" applyBorder="1" applyAlignment="1">
      <alignment vertical="center"/>
    </xf>
    <xf numFmtId="0" fontId="10" fillId="7" borderId="1" xfId="0" applyFont="1" applyFill="1" applyBorder="1" applyAlignment="1">
      <alignment horizontal="center" vertical="center"/>
    </xf>
    <xf numFmtId="4" fontId="10" fillId="7" borderId="1" xfId="1" applyNumberFormat="1" applyFont="1" applyFill="1" applyBorder="1" applyAlignment="1">
      <alignment horizontal="center" vertical="center"/>
    </xf>
    <xf numFmtId="3" fontId="6" fillId="7" borderId="1" xfId="1" applyNumberFormat="1" applyFont="1" applyFill="1" applyBorder="1" applyAlignment="1">
      <alignment horizontal="center" vertical="center"/>
    </xf>
    <xf numFmtId="0" fontId="6" fillId="7" borderId="1" xfId="0" applyFont="1" applyFill="1" applyBorder="1" applyAlignment="1">
      <alignment horizontal="center" vertical="center" wrapText="1"/>
    </xf>
    <xf numFmtId="164" fontId="6" fillId="7" borderId="1" xfId="1" applyFont="1" applyFill="1" applyBorder="1" applyAlignment="1">
      <alignment vertical="center"/>
    </xf>
    <xf numFmtId="1" fontId="10" fillId="4" borderId="1" xfId="0" applyNumberFormat="1" applyFont="1" applyFill="1" applyBorder="1" applyAlignment="1">
      <alignment horizontal="center" vertical="center" wrapText="1"/>
    </xf>
    <xf numFmtId="4" fontId="4" fillId="7" borderId="1" xfId="0" applyNumberFormat="1" applyFont="1" applyFill="1" applyBorder="1" applyAlignment="1">
      <alignment horizontal="center" vertical="center"/>
    </xf>
    <xf numFmtId="0" fontId="4" fillId="7" borderId="0" xfId="0" applyFont="1" applyFill="1" applyBorder="1" applyAlignment="1">
      <alignment horizontal="left" vertical="center" wrapText="1"/>
    </xf>
    <xf numFmtId="0" fontId="17" fillId="4" borderId="1" xfId="0" applyFont="1" applyFill="1" applyBorder="1" applyAlignment="1">
      <alignment horizontal="center" vertical="center" wrapText="1"/>
    </xf>
    <xf numFmtId="0" fontId="10" fillId="7" borderId="1" xfId="0" applyFont="1" applyFill="1" applyBorder="1" applyAlignment="1">
      <alignment vertical="center"/>
    </xf>
    <xf numFmtId="0" fontId="3" fillId="7" borderId="16" xfId="0" applyFont="1" applyFill="1" applyBorder="1" applyAlignment="1">
      <alignment horizontal="left" vertical="center" wrapText="1"/>
    </xf>
    <xf numFmtId="0" fontId="3" fillId="7" borderId="9" xfId="0" applyFont="1" applyFill="1" applyBorder="1" applyAlignment="1">
      <alignment horizontal="left" vertical="center" wrapText="1"/>
    </xf>
    <xf numFmtId="165" fontId="10" fillId="7" borderId="1" xfId="1" applyNumberFormat="1" applyFont="1" applyFill="1" applyBorder="1" applyAlignment="1">
      <alignment horizontal="center" vertical="center"/>
    </xf>
    <xf numFmtId="1" fontId="10" fillId="7" borderId="1" xfId="1" applyNumberFormat="1" applyFont="1" applyFill="1" applyBorder="1" applyAlignment="1">
      <alignment horizontal="center" vertical="center"/>
    </xf>
    <xf numFmtId="165" fontId="10" fillId="7" borderId="1" xfId="0" applyNumberFormat="1" applyFont="1" applyFill="1" applyBorder="1" applyAlignment="1">
      <alignment horizontal="center" vertical="center"/>
    </xf>
    <xf numFmtId="164" fontId="10" fillId="7" borderId="1" xfId="1" applyFont="1" applyFill="1" applyBorder="1" applyAlignment="1">
      <alignment horizontal="center" vertical="center"/>
    </xf>
    <xf numFmtId="165" fontId="10" fillId="7" borderId="1" xfId="1" applyNumberFormat="1" applyFont="1" applyFill="1" applyBorder="1" applyAlignment="1">
      <alignment vertical="center"/>
    </xf>
    <xf numFmtId="165" fontId="10" fillId="7" borderId="1" xfId="0" applyNumberFormat="1" applyFont="1" applyFill="1" applyBorder="1" applyAlignment="1">
      <alignment vertical="center"/>
    </xf>
    <xf numFmtId="0" fontId="10" fillId="7" borderId="0" xfId="0" applyFont="1" applyFill="1" applyAlignment="1">
      <alignment vertical="center"/>
    </xf>
    <xf numFmtId="1" fontId="4" fillId="7" borderId="1" xfId="2" applyNumberFormat="1" applyFont="1" applyFill="1" applyBorder="1" applyAlignment="1">
      <alignment horizontal="center" vertical="center" wrapText="1"/>
    </xf>
    <xf numFmtId="0" fontId="4" fillId="7" borderId="1" xfId="0" applyFont="1" applyFill="1" applyBorder="1" applyAlignment="1">
      <alignment horizontal="left" vertical="center" wrapText="1"/>
    </xf>
    <xf numFmtId="4" fontId="10" fillId="4" borderId="1" xfId="1" applyNumberFormat="1" applyFont="1" applyFill="1" applyBorder="1" applyAlignment="1">
      <alignment horizontal="center" vertical="center" wrapText="1"/>
    </xf>
    <xf numFmtId="0" fontId="4" fillId="4" borderId="33" xfId="0" applyFont="1" applyFill="1" applyBorder="1" applyAlignment="1">
      <alignment horizontal="left" vertical="center" wrapText="1"/>
    </xf>
    <xf numFmtId="0" fontId="5" fillId="11" borderId="0" xfId="0" applyFont="1" applyFill="1" applyAlignment="1">
      <alignment vertical="center" wrapText="1"/>
    </xf>
    <xf numFmtId="164" fontId="5" fillId="11" borderId="0" xfId="1" applyFont="1" applyFill="1" applyAlignment="1">
      <alignment vertical="center" wrapText="1"/>
    </xf>
    <xf numFmtId="0" fontId="5" fillId="11" borderId="0" xfId="0" applyFont="1" applyFill="1" applyAlignment="1">
      <alignment vertical="center"/>
    </xf>
    <xf numFmtId="164" fontId="5" fillId="11" borderId="0" xfId="1" applyFont="1" applyFill="1" applyAlignment="1">
      <alignment vertical="center"/>
    </xf>
    <xf numFmtId="0" fontId="4" fillId="7" borderId="13" xfId="0" applyFont="1" applyFill="1" applyBorder="1" applyAlignment="1">
      <alignment horizontal="left" vertical="center" wrapText="1"/>
    </xf>
    <xf numFmtId="0" fontId="4" fillId="7" borderId="9" xfId="0" applyFont="1" applyFill="1" applyBorder="1" applyAlignment="1">
      <alignment horizontal="left" vertical="center" wrapText="1"/>
    </xf>
    <xf numFmtId="0" fontId="4" fillId="7" borderId="4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0" fontId="4" fillId="4" borderId="9" xfId="0" applyFont="1" applyFill="1" applyBorder="1" applyAlignment="1">
      <alignment horizontal="left" vertical="center" wrapText="1"/>
    </xf>
    <xf numFmtId="0" fontId="15" fillId="8" borderId="1" xfId="2" applyNumberFormat="1" applyFont="1" applyFill="1" applyBorder="1" applyAlignment="1">
      <alignment horizontal="center" vertical="center" wrapText="1"/>
    </xf>
    <xf numFmtId="0" fontId="4" fillId="4" borderId="13" xfId="0" applyFont="1" applyFill="1" applyBorder="1" applyAlignment="1">
      <alignment horizontal="left" vertical="top" wrapText="1"/>
    </xf>
    <xf numFmtId="0" fontId="4" fillId="4" borderId="9" xfId="0" applyFont="1" applyFill="1" applyBorder="1" applyAlignment="1">
      <alignment horizontal="left" vertical="top" wrapText="1"/>
    </xf>
    <xf numFmtId="164" fontId="4" fillId="4" borderId="2" xfId="1" applyFont="1" applyFill="1" applyBorder="1" applyAlignment="1">
      <alignment horizontal="center" vertical="top" wrapText="1"/>
    </xf>
    <xf numFmtId="164" fontId="4" fillId="4" borderId="4" xfId="1" applyFont="1" applyFill="1" applyBorder="1" applyAlignment="1">
      <alignment horizontal="center" vertical="top" wrapText="1"/>
    </xf>
    <xf numFmtId="164" fontId="4" fillId="4" borderId="2" xfId="1" applyNumberFormat="1" applyFont="1" applyFill="1" applyBorder="1" applyAlignment="1">
      <alignment horizontal="center" vertical="top" wrapText="1"/>
    </xf>
    <xf numFmtId="164" fontId="4" fillId="4" borderId="4" xfId="1" applyNumberFormat="1" applyFont="1" applyFill="1" applyBorder="1" applyAlignment="1">
      <alignment horizontal="center" vertical="top" wrapText="1"/>
    </xf>
    <xf numFmtId="164" fontId="4" fillId="4" borderId="2" xfId="2" applyNumberFormat="1" applyFont="1" applyFill="1" applyBorder="1" applyAlignment="1">
      <alignment horizontal="center" vertical="top" wrapText="1"/>
    </xf>
    <xf numFmtId="164" fontId="4" fillId="4" borderId="4" xfId="2" applyNumberFormat="1" applyFont="1" applyFill="1" applyBorder="1" applyAlignment="1">
      <alignment horizontal="center" vertical="top" wrapText="1"/>
    </xf>
    <xf numFmtId="0" fontId="4" fillId="4" borderId="2" xfId="0" applyNumberFormat="1" applyFont="1" applyFill="1" applyBorder="1" applyAlignment="1">
      <alignment horizontal="left" vertical="top" wrapText="1"/>
    </xf>
    <xf numFmtId="0" fontId="4" fillId="4" borderId="4" xfId="0" applyNumberFormat="1" applyFont="1" applyFill="1" applyBorder="1" applyAlignment="1">
      <alignment horizontal="left" vertical="top" wrapText="1"/>
    </xf>
    <xf numFmtId="0" fontId="4" fillId="4" borderId="26" xfId="0" applyNumberFormat="1" applyFont="1" applyFill="1" applyBorder="1" applyAlignment="1">
      <alignment horizontal="left" vertical="top" wrapText="1"/>
    </xf>
    <xf numFmtId="0" fontId="4" fillId="4" borderId="27" xfId="0" applyNumberFormat="1" applyFont="1" applyFill="1" applyBorder="1" applyAlignment="1">
      <alignment horizontal="left" vertical="top" wrapText="1"/>
    </xf>
    <xf numFmtId="0" fontId="10" fillId="0" borderId="0" xfId="0" applyFont="1" applyAlignment="1">
      <alignment horizontal="center" vertical="top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1" xfId="2" applyNumberFormat="1" applyFont="1" applyFill="1" applyBorder="1" applyAlignment="1">
      <alignment horizontal="center" vertical="center" wrapText="1"/>
    </xf>
    <xf numFmtId="0" fontId="2" fillId="0" borderId="1" xfId="1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1" applyNumberFormat="1" applyFont="1" applyFill="1" applyBorder="1" applyAlignment="1">
      <alignment horizontal="right" vertical="center" wrapText="1"/>
    </xf>
    <xf numFmtId="164" fontId="2" fillId="0" borderId="1" xfId="2" applyFont="1" applyFill="1" applyBorder="1" applyAlignment="1">
      <alignment horizontal="center" vertical="center" wrapText="1"/>
    </xf>
    <xf numFmtId="165" fontId="2" fillId="0" borderId="1" xfId="2" applyNumberFormat="1" applyFont="1" applyFill="1" applyBorder="1" applyAlignment="1">
      <alignment horizontal="center" vertical="center" wrapText="1"/>
    </xf>
    <xf numFmtId="164" fontId="2" fillId="0" borderId="1" xfId="1" applyFont="1" applyFill="1" applyBorder="1" applyAlignment="1">
      <alignment horizontal="right" vertical="center" wrapText="1"/>
    </xf>
    <xf numFmtId="164" fontId="2" fillId="0" borderId="1" xfId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/>
    </xf>
    <xf numFmtId="0" fontId="2" fillId="0" borderId="4" xfId="0" applyNumberFormat="1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top"/>
    </xf>
    <xf numFmtId="0" fontId="6" fillId="0" borderId="5" xfId="0" applyFont="1" applyBorder="1" applyAlignment="1">
      <alignment horizontal="left" vertical="top"/>
    </xf>
    <xf numFmtId="0" fontId="6" fillId="0" borderId="6" xfId="0" applyFont="1" applyBorder="1" applyAlignment="1">
      <alignment horizontal="left" vertical="top"/>
    </xf>
    <xf numFmtId="0" fontId="6" fillId="0" borderId="7" xfId="0" applyFont="1" applyBorder="1" applyAlignment="1">
      <alignment horizontal="left" vertical="top"/>
    </xf>
    <xf numFmtId="2" fontId="2" fillId="0" borderId="1" xfId="3" applyNumberFormat="1" applyFont="1" applyFill="1" applyBorder="1" applyAlignment="1">
      <alignment horizontal="center" vertical="center" wrapText="1"/>
    </xf>
    <xf numFmtId="2" fontId="2" fillId="0" borderId="1" xfId="1" applyNumberFormat="1" applyFont="1" applyFill="1" applyBorder="1" applyAlignment="1">
      <alignment horizontal="center" vertical="center" wrapText="1"/>
    </xf>
    <xf numFmtId="2" fontId="2" fillId="0" borderId="1" xfId="2" applyNumberFormat="1" applyFont="1" applyFill="1" applyBorder="1" applyAlignment="1">
      <alignment horizontal="center" vertical="center" wrapText="1"/>
    </xf>
    <xf numFmtId="164" fontId="2" fillId="0" borderId="1" xfId="2" applyNumberFormat="1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164" fontId="2" fillId="0" borderId="1" xfId="1" applyNumberFormat="1" applyFont="1" applyFill="1" applyBorder="1" applyAlignment="1">
      <alignment horizontal="center" vertical="center" wrapText="1"/>
    </xf>
    <xf numFmtId="1" fontId="10" fillId="3" borderId="2" xfId="1" applyNumberFormat="1" applyFont="1" applyFill="1" applyBorder="1" applyAlignment="1">
      <alignment horizontal="center" vertical="top"/>
    </xf>
    <xf numFmtId="1" fontId="10" fillId="3" borderId="4" xfId="1" applyNumberFormat="1" applyFont="1" applyFill="1" applyBorder="1" applyAlignment="1">
      <alignment horizontal="center" vertical="top"/>
    </xf>
    <xf numFmtId="0" fontId="4" fillId="3" borderId="13" xfId="0" applyFont="1" applyFill="1" applyBorder="1" applyAlignment="1">
      <alignment horizontal="left" vertical="top" wrapText="1"/>
    </xf>
    <xf numFmtId="0" fontId="4" fillId="3" borderId="9" xfId="0" applyFont="1" applyFill="1" applyBorder="1" applyAlignment="1">
      <alignment horizontal="left" vertical="top" wrapText="1"/>
    </xf>
    <xf numFmtId="164" fontId="10" fillId="3" borderId="2" xfId="1" applyFont="1" applyFill="1" applyBorder="1" applyAlignment="1">
      <alignment horizontal="center" vertical="top"/>
    </xf>
    <xf numFmtId="164" fontId="10" fillId="3" borderId="4" xfId="1" applyFont="1" applyFill="1" applyBorder="1" applyAlignment="1">
      <alignment horizontal="center" vertical="top"/>
    </xf>
    <xf numFmtId="164" fontId="10" fillId="3" borderId="2" xfId="1" applyNumberFormat="1" applyFont="1" applyFill="1" applyBorder="1" applyAlignment="1">
      <alignment horizontal="center" vertical="top"/>
    </xf>
    <xf numFmtId="164" fontId="10" fillId="3" borderId="4" xfId="1" applyNumberFormat="1" applyFont="1" applyFill="1" applyBorder="1" applyAlignment="1">
      <alignment horizontal="center" vertical="top"/>
    </xf>
    <xf numFmtId="165" fontId="10" fillId="4" borderId="2" xfId="1" applyNumberFormat="1" applyFont="1" applyFill="1" applyBorder="1" applyAlignment="1">
      <alignment horizontal="center" vertical="center"/>
    </xf>
    <xf numFmtId="165" fontId="10" fillId="4" borderId="4" xfId="1" applyNumberFormat="1" applyFont="1" applyFill="1" applyBorder="1" applyAlignment="1">
      <alignment horizontal="center" vertical="center"/>
    </xf>
    <xf numFmtId="165" fontId="4" fillId="4" borderId="2" xfId="1" applyNumberFormat="1" applyFont="1" applyFill="1" applyBorder="1" applyAlignment="1">
      <alignment horizontal="center" vertical="center" wrapText="1"/>
    </xf>
    <xf numFmtId="165" fontId="4" fillId="4" borderId="4" xfId="1" applyNumberFormat="1" applyFont="1" applyFill="1" applyBorder="1" applyAlignment="1">
      <alignment horizontal="center" vertical="center" wrapText="1"/>
    </xf>
    <xf numFmtId="164" fontId="4" fillId="4" borderId="2" xfId="1" applyFont="1" applyFill="1" applyBorder="1" applyAlignment="1">
      <alignment horizontal="center" vertical="center" wrapText="1"/>
    </xf>
    <xf numFmtId="164" fontId="4" fillId="4" borderId="4" xfId="1" applyFont="1" applyFill="1" applyBorder="1" applyAlignment="1">
      <alignment horizontal="center" vertical="center" wrapText="1"/>
    </xf>
    <xf numFmtId="165" fontId="4" fillId="7" borderId="2" xfId="1" applyNumberFormat="1" applyFont="1" applyFill="1" applyBorder="1" applyAlignment="1">
      <alignment horizontal="center" vertical="center"/>
    </xf>
    <xf numFmtId="165" fontId="4" fillId="7" borderId="4" xfId="1" applyNumberFormat="1" applyFont="1" applyFill="1" applyBorder="1" applyAlignment="1">
      <alignment horizontal="center" vertical="center"/>
    </xf>
    <xf numFmtId="165" fontId="4" fillId="7" borderId="2" xfId="0" applyNumberFormat="1" applyFont="1" applyFill="1" applyBorder="1" applyAlignment="1">
      <alignment horizontal="center" vertical="center"/>
    </xf>
    <xf numFmtId="165" fontId="4" fillId="7" borderId="4" xfId="0" applyNumberFormat="1" applyFont="1" applyFill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5" fillId="8" borderId="2" xfId="0" applyFont="1" applyFill="1" applyBorder="1" applyAlignment="1">
      <alignment horizontal="center" vertical="center"/>
    </xf>
    <xf numFmtId="0" fontId="15" fillId="8" borderId="4" xfId="0" applyFont="1" applyFill="1" applyBorder="1" applyAlignment="1">
      <alignment horizontal="center" vertical="center"/>
    </xf>
    <xf numFmtId="0" fontId="15" fillId="8" borderId="1" xfId="0" applyFont="1" applyFill="1" applyBorder="1" applyAlignment="1">
      <alignment horizontal="center" vertical="center" wrapText="1"/>
    </xf>
    <xf numFmtId="0" fontId="15" fillId="8" borderId="5" xfId="0" applyFont="1" applyFill="1" applyBorder="1" applyAlignment="1">
      <alignment horizontal="center" vertical="center" wrapText="1"/>
    </xf>
    <xf numFmtId="0" fontId="15" fillId="8" borderId="28" xfId="0" applyFont="1" applyFill="1" applyBorder="1" applyAlignment="1">
      <alignment horizontal="center" vertical="center" wrapText="1"/>
    </xf>
    <xf numFmtId="0" fontId="15" fillId="8" borderId="7" xfId="2" applyNumberFormat="1" applyFont="1" applyFill="1" applyBorder="1" applyAlignment="1">
      <alignment horizontal="center" vertical="center" wrapText="1"/>
    </xf>
    <xf numFmtId="0" fontId="15" fillId="8" borderId="1" xfId="2" applyNumberFormat="1" applyFont="1" applyFill="1" applyBorder="1" applyAlignment="1">
      <alignment horizontal="center" vertical="center" wrapText="1"/>
    </xf>
    <xf numFmtId="0" fontId="15" fillId="8" borderId="1" xfId="1" applyNumberFormat="1" applyFont="1" applyFill="1" applyBorder="1" applyAlignment="1">
      <alignment horizontal="center" vertical="center" wrapText="1"/>
    </xf>
    <xf numFmtId="0" fontId="15" fillId="8" borderId="28" xfId="2" applyNumberFormat="1" applyFont="1" applyFill="1" applyBorder="1" applyAlignment="1">
      <alignment horizontal="center" vertical="center" wrapText="1"/>
    </xf>
    <xf numFmtId="0" fontId="15" fillId="8" borderId="28" xfId="1" applyNumberFormat="1" applyFont="1" applyFill="1" applyBorder="1" applyAlignment="1">
      <alignment horizontal="center" vertical="center" wrapText="1"/>
    </xf>
    <xf numFmtId="0" fontId="15" fillId="8" borderId="28" xfId="1" applyNumberFormat="1" applyFont="1" applyFill="1" applyBorder="1" applyAlignment="1">
      <alignment horizontal="right" vertical="center" wrapText="1"/>
    </xf>
    <xf numFmtId="164" fontId="15" fillId="8" borderId="28" xfId="2" applyFont="1" applyFill="1" applyBorder="1" applyAlignment="1">
      <alignment horizontal="center" vertical="center" wrapText="1"/>
    </xf>
    <xf numFmtId="164" fontId="15" fillId="8" borderId="28" xfId="1" applyFont="1" applyFill="1" applyBorder="1" applyAlignment="1">
      <alignment horizontal="right" vertical="center" wrapText="1"/>
    </xf>
    <xf numFmtId="165" fontId="15" fillId="8" borderId="28" xfId="1" applyNumberFormat="1" applyFont="1" applyFill="1" applyBorder="1" applyAlignment="1">
      <alignment horizontal="center" vertical="center" wrapText="1"/>
    </xf>
    <xf numFmtId="165" fontId="15" fillId="8" borderId="28" xfId="2" applyNumberFormat="1" applyFont="1" applyFill="1" applyBorder="1" applyAlignment="1">
      <alignment horizontal="center" vertical="center" wrapText="1"/>
    </xf>
    <xf numFmtId="164" fontId="15" fillId="8" borderId="28" xfId="1" applyFont="1" applyFill="1" applyBorder="1" applyAlignment="1">
      <alignment horizontal="center" vertical="center" wrapText="1"/>
    </xf>
    <xf numFmtId="2" fontId="15" fillId="8" borderId="28" xfId="3" applyNumberFormat="1" applyFont="1" applyFill="1" applyBorder="1" applyAlignment="1">
      <alignment horizontal="center" vertical="center" wrapText="1"/>
    </xf>
    <xf numFmtId="2" fontId="15" fillId="8" borderId="28" xfId="1" applyNumberFormat="1" applyFont="1" applyFill="1" applyBorder="1" applyAlignment="1">
      <alignment horizontal="center" vertical="center" wrapText="1"/>
    </xf>
    <xf numFmtId="0" fontId="15" fillId="8" borderId="3" xfId="0" applyFont="1" applyFill="1" applyBorder="1" applyAlignment="1">
      <alignment horizontal="center" vertical="center"/>
    </xf>
    <xf numFmtId="0" fontId="15" fillId="8" borderId="7" xfId="0" applyFont="1" applyFill="1" applyBorder="1" applyAlignment="1">
      <alignment horizontal="center" vertical="center" wrapText="1"/>
    </xf>
    <xf numFmtId="164" fontId="15" fillId="8" borderId="1" xfId="1" applyFont="1" applyFill="1" applyBorder="1" applyAlignment="1">
      <alignment horizontal="center" vertical="center" wrapText="1"/>
    </xf>
    <xf numFmtId="0" fontId="6" fillId="0" borderId="5" xfId="0" applyFont="1" applyBorder="1" applyAlignment="1">
      <alignment horizontal="left" vertical="center"/>
    </xf>
    <xf numFmtId="0" fontId="6" fillId="0" borderId="6" xfId="0" applyFont="1" applyBorder="1" applyAlignment="1">
      <alignment horizontal="left" vertical="center"/>
    </xf>
    <xf numFmtId="0" fontId="6" fillId="0" borderId="7" xfId="0" applyFont="1" applyBorder="1" applyAlignment="1">
      <alignment horizontal="left" vertical="center"/>
    </xf>
    <xf numFmtId="0" fontId="10" fillId="2" borderId="1" xfId="0" applyFont="1" applyFill="1" applyBorder="1" applyAlignment="1">
      <alignment horizontal="center" vertical="center"/>
    </xf>
    <xf numFmtId="165" fontId="4" fillId="4" borderId="2" xfId="2" applyNumberFormat="1" applyFont="1" applyFill="1" applyBorder="1" applyAlignment="1">
      <alignment horizontal="center" vertical="center" wrapText="1"/>
    </xf>
    <xf numFmtId="165" fontId="4" fillId="4" borderId="4" xfId="2" applyNumberFormat="1" applyFont="1" applyFill="1" applyBorder="1" applyAlignment="1">
      <alignment horizontal="center" vertical="center" wrapText="1"/>
    </xf>
    <xf numFmtId="165" fontId="10" fillId="4" borderId="2" xfId="0" applyNumberFormat="1" applyFont="1" applyFill="1" applyBorder="1" applyAlignment="1">
      <alignment horizontal="center" vertical="center"/>
    </xf>
    <xf numFmtId="165" fontId="10" fillId="4" borderId="4" xfId="0" applyNumberFormat="1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left" vertical="center" wrapText="1"/>
    </xf>
    <xf numFmtId="0" fontId="4" fillId="4" borderId="4" xfId="0" applyFont="1" applyFill="1" applyBorder="1" applyAlignment="1">
      <alignment horizontal="left" vertical="center" wrapText="1"/>
    </xf>
    <xf numFmtId="0" fontId="4" fillId="4" borderId="26" xfId="0" applyFont="1" applyFill="1" applyBorder="1" applyAlignment="1">
      <alignment horizontal="left" vertical="center" wrapText="1"/>
    </xf>
    <xf numFmtId="0" fontId="4" fillId="4" borderId="27" xfId="0" applyFont="1" applyFill="1" applyBorder="1" applyAlignment="1">
      <alignment horizontal="left" vertical="center" wrapText="1"/>
    </xf>
    <xf numFmtId="0" fontId="4" fillId="4" borderId="13" xfId="0" applyFont="1" applyFill="1" applyBorder="1" applyAlignment="1">
      <alignment horizontal="left" vertical="center" wrapText="1"/>
    </xf>
    <xf numFmtId="0" fontId="4" fillId="4" borderId="9" xfId="0" applyFont="1" applyFill="1" applyBorder="1" applyAlignment="1">
      <alignment horizontal="left" vertical="center" wrapText="1"/>
    </xf>
    <xf numFmtId="0" fontId="4" fillId="7" borderId="13" xfId="0" applyFont="1" applyFill="1" applyBorder="1" applyAlignment="1">
      <alignment horizontal="left" vertical="center" wrapText="1"/>
    </xf>
    <xf numFmtId="0" fontId="4" fillId="7" borderId="9" xfId="0" applyFont="1" applyFill="1" applyBorder="1" applyAlignment="1">
      <alignment horizontal="left" vertical="center" wrapText="1"/>
    </xf>
    <xf numFmtId="164" fontId="10" fillId="7" borderId="2" xfId="1" applyFont="1" applyFill="1" applyBorder="1" applyAlignment="1">
      <alignment horizontal="center" vertical="center"/>
    </xf>
    <xf numFmtId="164" fontId="10" fillId="7" borderId="4" xfId="1" applyFont="1" applyFill="1" applyBorder="1" applyAlignment="1">
      <alignment horizontal="center" vertical="center"/>
    </xf>
    <xf numFmtId="0" fontId="10" fillId="4" borderId="2" xfId="0" applyFont="1" applyFill="1" applyBorder="1" applyAlignment="1">
      <alignment horizontal="left" vertical="center" wrapText="1"/>
    </xf>
    <xf numFmtId="0" fontId="10" fillId="4" borderId="4" xfId="0" applyFont="1" applyFill="1" applyBorder="1" applyAlignment="1">
      <alignment horizontal="left" vertical="center" wrapText="1"/>
    </xf>
    <xf numFmtId="0" fontId="4" fillId="7" borderId="2" xfId="0" applyFont="1" applyFill="1" applyBorder="1" applyAlignment="1">
      <alignment horizontal="center" vertical="center"/>
    </xf>
    <xf numFmtId="0" fontId="4" fillId="7" borderId="4" xfId="0" applyFont="1" applyFill="1" applyBorder="1" applyAlignment="1">
      <alignment horizontal="center" vertical="center"/>
    </xf>
    <xf numFmtId="0" fontId="4" fillId="7" borderId="26" xfId="0" applyFont="1" applyFill="1" applyBorder="1" applyAlignment="1">
      <alignment horizontal="center" vertical="center"/>
    </xf>
    <xf numFmtId="0" fontId="4" fillId="7" borderId="27" xfId="0" applyFont="1" applyFill="1" applyBorder="1" applyAlignment="1">
      <alignment horizontal="center" vertical="center"/>
    </xf>
    <xf numFmtId="166" fontId="3" fillId="4" borderId="29" xfId="0" applyNumberFormat="1" applyFont="1" applyFill="1" applyBorder="1" applyAlignment="1">
      <alignment horizontal="center" vertical="center" wrapText="1"/>
    </xf>
    <xf numFmtId="166" fontId="3" fillId="4" borderId="30" xfId="0" applyNumberFormat="1" applyFont="1" applyFill="1" applyBorder="1" applyAlignment="1">
      <alignment horizontal="center" vertical="center" wrapText="1"/>
    </xf>
    <xf numFmtId="0" fontId="3" fillId="4" borderId="31" xfId="0" applyFont="1" applyFill="1" applyBorder="1" applyAlignment="1">
      <alignment horizontal="left" vertical="center" wrapText="1"/>
    </xf>
    <xf numFmtId="0" fontId="3" fillId="4" borderId="16" xfId="0" applyFont="1" applyFill="1" applyBorder="1" applyAlignment="1">
      <alignment horizontal="left" vertical="center" wrapText="1"/>
    </xf>
    <xf numFmtId="164" fontId="10" fillId="4" borderId="2" xfId="1" applyFont="1" applyFill="1" applyBorder="1" applyAlignment="1">
      <alignment horizontal="center" vertical="center"/>
    </xf>
    <xf numFmtId="164" fontId="10" fillId="4" borderId="4" xfId="1" applyFont="1" applyFill="1" applyBorder="1" applyAlignment="1">
      <alignment horizontal="center" vertical="center"/>
    </xf>
    <xf numFmtId="0" fontId="15" fillId="8" borderId="5" xfId="2" applyNumberFormat="1" applyFont="1" applyFill="1" applyBorder="1" applyAlignment="1">
      <alignment horizontal="center" vertical="center" wrapText="1"/>
    </xf>
    <xf numFmtId="164" fontId="15" fillId="8" borderId="5" xfId="1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vertical="center"/>
    </xf>
    <xf numFmtId="164" fontId="4" fillId="4" borderId="1" xfId="1" applyFont="1" applyFill="1" applyBorder="1" applyAlignment="1">
      <alignment vertical="center"/>
    </xf>
    <xf numFmtId="0" fontId="4" fillId="4" borderId="1" xfId="0" applyFont="1" applyFill="1" applyBorder="1" applyAlignment="1">
      <alignment horizontal="center" vertical="center"/>
    </xf>
    <xf numFmtId="164" fontId="4" fillId="4" borderId="1" xfId="1" applyFont="1" applyFill="1" applyBorder="1" applyAlignment="1">
      <alignment vertical="center" wrapText="1"/>
    </xf>
    <xf numFmtId="164" fontId="4" fillId="4" borderId="2" xfId="1" applyFont="1" applyFill="1" applyBorder="1" applyAlignment="1">
      <alignment horizontal="center" vertical="center"/>
    </xf>
    <xf numFmtId="164" fontId="4" fillId="4" borderId="4" xfId="1" applyFont="1" applyFill="1" applyBorder="1" applyAlignment="1">
      <alignment horizontal="center" vertical="center"/>
    </xf>
    <xf numFmtId="0" fontId="10" fillId="7" borderId="1" xfId="0" applyFont="1" applyFill="1" applyBorder="1" applyAlignment="1">
      <alignment vertical="center" wrapText="1"/>
    </xf>
    <xf numFmtId="164" fontId="4" fillId="7" borderId="1" xfId="1" applyFont="1" applyFill="1" applyBorder="1" applyAlignment="1">
      <alignment vertical="center"/>
    </xf>
    <xf numFmtId="164" fontId="4" fillId="7" borderId="2" xfId="1" applyFont="1" applyFill="1" applyBorder="1" applyAlignment="1">
      <alignment horizontal="center" vertical="center"/>
    </xf>
    <xf numFmtId="164" fontId="4" fillId="7" borderId="4" xfId="1" applyFont="1" applyFill="1" applyBorder="1" applyAlignment="1">
      <alignment horizontal="center" vertical="center"/>
    </xf>
    <xf numFmtId="164" fontId="5" fillId="7" borderId="1" xfId="1" applyFont="1" applyFill="1" applyBorder="1" applyAlignment="1">
      <alignment vertical="center"/>
    </xf>
    <xf numFmtId="0" fontId="4" fillId="2" borderId="1" xfId="0" applyFont="1" applyFill="1" applyBorder="1" applyAlignment="1">
      <alignment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4" fillId="12" borderId="1" xfId="0" applyFont="1" applyFill="1" applyBorder="1" applyAlignment="1">
      <alignment vertical="center"/>
    </xf>
    <xf numFmtId="164" fontId="4" fillId="12" borderId="1" xfId="1" applyFont="1" applyFill="1" applyBorder="1" applyAlignment="1">
      <alignment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vertical="center"/>
    </xf>
    <xf numFmtId="0" fontId="5" fillId="0" borderId="8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164" fontId="5" fillId="0" borderId="1" xfId="1" applyFont="1" applyFill="1" applyBorder="1" applyAlignment="1">
      <alignment vertical="center"/>
    </xf>
    <xf numFmtId="0" fontId="10" fillId="0" borderId="1" xfId="0" applyFont="1" applyFill="1" applyBorder="1" applyAlignment="1">
      <alignment horizontal="center" vertical="center" wrapText="1"/>
    </xf>
    <xf numFmtId="165" fontId="6" fillId="0" borderId="1" xfId="0" applyNumberFormat="1" applyFont="1" applyFill="1" applyBorder="1" applyAlignment="1">
      <alignment vertical="center"/>
    </xf>
    <xf numFmtId="0" fontId="10" fillId="0" borderId="1" xfId="0" applyFont="1" applyFill="1" applyBorder="1" applyAlignment="1">
      <alignment horizontal="center" vertical="center"/>
    </xf>
    <xf numFmtId="165" fontId="4" fillId="0" borderId="1" xfId="1" applyNumberFormat="1" applyFont="1" applyFill="1" applyBorder="1" applyAlignment="1">
      <alignment horizontal="center" vertical="center" wrapText="1"/>
    </xf>
    <xf numFmtId="0" fontId="4" fillId="0" borderId="1" xfId="2" applyNumberFormat="1" applyFont="1" applyFill="1" applyBorder="1" applyAlignment="1">
      <alignment horizontal="center" vertical="center" wrapText="1"/>
    </xf>
    <xf numFmtId="164" fontId="4" fillId="0" borderId="1" xfId="1" applyFont="1" applyFill="1" applyBorder="1" applyAlignment="1">
      <alignment horizontal="center" vertical="center" wrapText="1"/>
    </xf>
    <xf numFmtId="2" fontId="4" fillId="0" borderId="1" xfId="3" applyNumberFormat="1" applyFont="1" applyFill="1" applyBorder="1" applyAlignment="1">
      <alignment horizontal="center" vertical="center" wrapText="1"/>
    </xf>
    <xf numFmtId="2" fontId="4" fillId="0" borderId="1" xfId="1" applyNumberFormat="1" applyFont="1" applyFill="1" applyBorder="1" applyAlignment="1">
      <alignment horizontal="center" vertical="center" wrapText="1"/>
    </xf>
    <xf numFmtId="0" fontId="6" fillId="0" borderId="0" xfId="0" applyFont="1" applyFill="1" applyAlignment="1">
      <alignment vertical="center"/>
    </xf>
    <xf numFmtId="165" fontId="6" fillId="0" borderId="1" xfId="0" applyNumberFormat="1" applyFont="1" applyFill="1" applyBorder="1" applyAlignment="1">
      <alignment horizontal="center" vertical="center"/>
    </xf>
    <xf numFmtId="0" fontId="9" fillId="0" borderId="8" xfId="0" applyFont="1" applyFill="1" applyBorder="1" applyAlignment="1">
      <alignment horizontal="left" vertical="center" wrapText="1"/>
    </xf>
    <xf numFmtId="0" fontId="5" fillId="0" borderId="13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vertical="center" wrapText="1"/>
    </xf>
    <xf numFmtId="0" fontId="11" fillId="0" borderId="14" xfId="0" applyFont="1" applyFill="1" applyBorder="1" applyAlignment="1">
      <alignment horizontal="left" vertical="center" wrapText="1"/>
    </xf>
    <xf numFmtId="0" fontId="11" fillId="0" borderId="10" xfId="0" applyFont="1" applyFill="1" applyBorder="1" applyAlignment="1">
      <alignment horizontal="left" vertical="center" wrapText="1"/>
    </xf>
    <xf numFmtId="0" fontId="11" fillId="0" borderId="15" xfId="0" applyFont="1" applyFill="1" applyBorder="1" applyAlignment="1">
      <alignment horizontal="left" vertical="center" wrapText="1"/>
    </xf>
    <xf numFmtId="0" fontId="11" fillId="0" borderId="12" xfId="0" applyFont="1" applyFill="1" applyBorder="1" applyAlignment="1">
      <alignment horizontal="left" vertical="center" wrapText="1"/>
    </xf>
    <xf numFmtId="0" fontId="6" fillId="0" borderId="4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left" vertical="center" wrapText="1"/>
    </xf>
    <xf numFmtId="0" fontId="4" fillId="8" borderId="1" xfId="2" applyNumberFormat="1" applyFont="1" applyFill="1" applyBorder="1" applyAlignment="1">
      <alignment horizontal="center" vertical="center" wrapText="1"/>
    </xf>
    <xf numFmtId="164" fontId="4" fillId="8" borderId="1" xfId="1" applyFont="1" applyFill="1" applyBorder="1" applyAlignment="1">
      <alignment horizontal="center" vertical="center" wrapText="1"/>
    </xf>
    <xf numFmtId="0" fontId="10" fillId="8" borderId="1" xfId="0" applyFont="1" applyFill="1" applyBorder="1" applyAlignment="1">
      <alignment horizontal="center" vertical="center" wrapText="1"/>
    </xf>
    <xf numFmtId="0" fontId="10" fillId="8" borderId="1" xfId="0" applyFont="1" applyFill="1" applyBorder="1" applyAlignment="1">
      <alignment horizontal="center" vertical="center"/>
    </xf>
    <xf numFmtId="165" fontId="4" fillId="8" borderId="1" xfId="1" applyNumberFormat="1" applyFont="1" applyFill="1" applyBorder="1" applyAlignment="1">
      <alignment horizontal="center" vertical="center" wrapText="1"/>
    </xf>
    <xf numFmtId="2" fontId="4" fillId="8" borderId="1" xfId="3" applyNumberFormat="1" applyFont="1" applyFill="1" applyBorder="1" applyAlignment="1">
      <alignment horizontal="center" vertical="center" wrapText="1"/>
    </xf>
    <xf numFmtId="2" fontId="4" fillId="8" borderId="1" xfId="1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/>
    </xf>
    <xf numFmtId="0" fontId="14" fillId="0" borderId="8" xfId="0" applyFont="1" applyFill="1" applyBorder="1" applyAlignment="1">
      <alignment horizontal="left" vertical="center" wrapText="1"/>
    </xf>
    <xf numFmtId="3" fontId="5" fillId="0" borderId="1" xfId="1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3" fontId="5" fillId="0" borderId="1" xfId="0" applyNumberFormat="1" applyFont="1" applyFill="1" applyBorder="1" applyAlignment="1">
      <alignment horizontal="center" vertical="center"/>
    </xf>
    <xf numFmtId="165" fontId="5" fillId="0" borderId="1" xfId="0" applyNumberFormat="1" applyFont="1" applyFill="1" applyBorder="1" applyAlignment="1">
      <alignment horizontal="center" vertical="center"/>
    </xf>
    <xf numFmtId="164" fontId="5" fillId="0" borderId="1" xfId="1" applyFont="1" applyFill="1" applyBorder="1" applyAlignment="1">
      <alignment horizontal="center" vertical="center"/>
    </xf>
    <xf numFmtId="165" fontId="5" fillId="0" borderId="1" xfId="0" applyNumberFormat="1" applyFont="1" applyFill="1" applyBorder="1" applyAlignment="1">
      <alignment vertical="center"/>
    </xf>
    <xf numFmtId="0" fontId="5" fillId="0" borderId="0" xfId="0" applyFont="1" applyFill="1" applyAlignment="1">
      <alignment vertical="center"/>
    </xf>
    <xf numFmtId="3" fontId="6" fillId="0" borderId="1" xfId="0" applyNumberFormat="1" applyFont="1" applyFill="1" applyBorder="1" applyAlignment="1">
      <alignment horizontal="center" vertical="center"/>
    </xf>
    <xf numFmtId="0" fontId="6" fillId="0" borderId="8" xfId="0" applyFont="1" applyFill="1" applyBorder="1" applyAlignment="1">
      <alignment horizontal="left" vertical="center" wrapText="1"/>
    </xf>
    <xf numFmtId="168" fontId="6" fillId="0" borderId="1" xfId="1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left" vertical="center"/>
    </xf>
    <xf numFmtId="0" fontId="5" fillId="0" borderId="23" xfId="0" applyFont="1" applyFill="1" applyBorder="1" applyAlignment="1">
      <alignment horizontal="left" vertical="center" wrapText="1"/>
    </xf>
    <xf numFmtId="0" fontId="11" fillId="0" borderId="18" xfId="0" applyFont="1" applyFill="1" applyBorder="1" applyAlignment="1">
      <alignment horizontal="left" vertical="center" wrapText="1"/>
    </xf>
    <xf numFmtId="0" fontId="11" fillId="0" borderId="19" xfId="0" applyFont="1" applyFill="1" applyBorder="1" applyAlignment="1">
      <alignment horizontal="left" vertical="center" wrapText="1"/>
    </xf>
    <xf numFmtId="0" fontId="11" fillId="0" borderId="11" xfId="0" applyFont="1" applyFill="1" applyBorder="1" applyAlignment="1">
      <alignment horizontal="left" vertical="center" wrapText="1"/>
    </xf>
    <xf numFmtId="0" fontId="11" fillId="0" borderId="16" xfId="0" applyFont="1" applyFill="1" applyBorder="1" applyAlignment="1">
      <alignment horizontal="left" vertical="center" wrapText="1"/>
    </xf>
    <xf numFmtId="0" fontId="11" fillId="0" borderId="9" xfId="0" applyFont="1" applyFill="1" applyBorder="1" applyAlignment="1">
      <alignment horizontal="left" vertical="center" wrapText="1"/>
    </xf>
    <xf numFmtId="0" fontId="5" fillId="0" borderId="18" xfId="0" applyFont="1" applyFill="1" applyBorder="1" applyAlignment="1">
      <alignment horizontal="left" vertical="center" wrapText="1"/>
    </xf>
    <xf numFmtId="0" fontId="5" fillId="0" borderId="19" xfId="0" applyFont="1" applyFill="1" applyBorder="1" applyAlignment="1">
      <alignment horizontal="left" vertical="center" wrapText="1"/>
    </xf>
    <xf numFmtId="0" fontId="11" fillId="0" borderId="20" xfId="0" applyFont="1" applyFill="1" applyBorder="1" applyAlignment="1">
      <alignment horizontal="left" vertical="center" wrapText="1"/>
    </xf>
    <xf numFmtId="0" fontId="11" fillId="0" borderId="21" xfId="0" applyFont="1" applyFill="1" applyBorder="1" applyAlignment="1">
      <alignment horizontal="left" vertical="center" wrapText="1"/>
    </xf>
    <xf numFmtId="0" fontId="5" fillId="0" borderId="11" xfId="0" applyFont="1" applyFill="1" applyBorder="1" applyAlignment="1">
      <alignment horizontal="left" vertical="center" wrapText="1"/>
    </xf>
    <xf numFmtId="0" fontId="5" fillId="0" borderId="12" xfId="0" applyFont="1" applyFill="1" applyBorder="1" applyAlignment="1">
      <alignment horizontal="left" vertical="center" wrapText="1"/>
    </xf>
    <xf numFmtId="0" fontId="18" fillId="4" borderId="1" xfId="0" applyFont="1" applyFill="1" applyBorder="1" applyAlignment="1">
      <alignment horizontal="center" vertical="center"/>
    </xf>
    <xf numFmtId="0" fontId="18" fillId="4" borderId="1" xfId="0" applyFont="1" applyFill="1" applyBorder="1" applyAlignment="1">
      <alignment vertical="center"/>
    </xf>
    <xf numFmtId="166" fontId="18" fillId="4" borderId="8" xfId="0" applyNumberFormat="1" applyFont="1" applyFill="1" applyBorder="1" applyAlignment="1">
      <alignment horizontal="left" vertical="center" wrapText="1"/>
    </xf>
    <xf numFmtId="0" fontId="18" fillId="4" borderId="8" xfId="0" applyFont="1" applyFill="1" applyBorder="1" applyAlignment="1">
      <alignment horizontal="left" vertical="center" wrapText="1"/>
    </xf>
    <xf numFmtId="3" fontId="18" fillId="4" borderId="1" xfId="1" applyNumberFormat="1" applyFont="1" applyFill="1" applyBorder="1" applyAlignment="1">
      <alignment horizontal="center" vertical="center"/>
    </xf>
    <xf numFmtId="0" fontId="18" fillId="4" borderId="1" xfId="0" applyFont="1" applyFill="1" applyBorder="1" applyAlignment="1">
      <alignment horizontal="center" vertical="center" wrapText="1"/>
    </xf>
    <xf numFmtId="164" fontId="18" fillId="4" borderId="1" xfId="1" applyFont="1" applyFill="1" applyBorder="1" applyAlignment="1">
      <alignment vertical="center"/>
    </xf>
    <xf numFmtId="0" fontId="18" fillId="4" borderId="4" xfId="0" applyFont="1" applyFill="1" applyBorder="1" applyAlignment="1">
      <alignment horizontal="center" vertical="center"/>
    </xf>
    <xf numFmtId="0" fontId="18" fillId="4" borderId="4" xfId="0" applyFont="1" applyFill="1" applyBorder="1" applyAlignment="1">
      <alignment horizontal="center" vertical="center" wrapText="1"/>
    </xf>
    <xf numFmtId="165" fontId="18" fillId="4" borderId="4" xfId="1" applyNumberFormat="1" applyFont="1" applyFill="1" applyBorder="1" applyAlignment="1">
      <alignment horizontal="center" vertical="center"/>
    </xf>
    <xf numFmtId="1" fontId="18" fillId="4" borderId="4" xfId="1" applyNumberFormat="1" applyFont="1" applyFill="1" applyBorder="1" applyAlignment="1">
      <alignment horizontal="center" vertical="center"/>
    </xf>
    <xf numFmtId="165" fontId="18" fillId="4" borderId="4" xfId="0" applyNumberFormat="1" applyFont="1" applyFill="1" applyBorder="1" applyAlignment="1">
      <alignment horizontal="center" vertical="center"/>
    </xf>
    <xf numFmtId="0" fontId="18" fillId="4" borderId="4" xfId="0" applyFont="1" applyFill="1" applyBorder="1" applyAlignment="1">
      <alignment vertical="center"/>
    </xf>
    <xf numFmtId="165" fontId="18" fillId="4" borderId="4" xfId="1" applyNumberFormat="1" applyFont="1" applyFill="1" applyBorder="1" applyAlignment="1">
      <alignment vertical="center"/>
    </xf>
    <xf numFmtId="165" fontId="18" fillId="4" borderId="4" xfId="0" applyNumberFormat="1" applyFont="1" applyFill="1" applyBorder="1" applyAlignment="1">
      <alignment vertical="center"/>
    </xf>
    <xf numFmtId="0" fontId="18" fillId="4" borderId="1" xfId="2" applyNumberFormat="1" applyFont="1" applyFill="1" applyBorder="1" applyAlignment="1">
      <alignment horizontal="center" vertical="center" wrapText="1"/>
    </xf>
    <xf numFmtId="165" fontId="18" fillId="4" borderId="4" xfId="1" applyNumberFormat="1" applyFont="1" applyFill="1" applyBorder="1" applyAlignment="1">
      <alignment horizontal="center" vertical="center" wrapText="1"/>
    </xf>
    <xf numFmtId="165" fontId="18" fillId="4" borderId="1" xfId="1" applyNumberFormat="1" applyFont="1" applyFill="1" applyBorder="1" applyAlignment="1">
      <alignment horizontal="center" vertical="center" wrapText="1"/>
    </xf>
    <xf numFmtId="0" fontId="18" fillId="4" borderId="4" xfId="2" applyNumberFormat="1" applyFont="1" applyFill="1" applyBorder="1" applyAlignment="1">
      <alignment horizontal="center" vertical="center" wrapText="1"/>
    </xf>
    <xf numFmtId="164" fontId="18" fillId="4" borderId="4" xfId="1" applyFont="1" applyFill="1" applyBorder="1" applyAlignment="1">
      <alignment horizontal="center" vertical="center" wrapText="1"/>
    </xf>
    <xf numFmtId="2" fontId="18" fillId="4" borderId="4" xfId="3" applyNumberFormat="1" applyFont="1" applyFill="1" applyBorder="1" applyAlignment="1">
      <alignment horizontal="center" vertical="center" wrapText="1"/>
    </xf>
    <xf numFmtId="2" fontId="18" fillId="4" borderId="4" xfId="1" applyNumberFormat="1" applyFont="1" applyFill="1" applyBorder="1" applyAlignment="1">
      <alignment horizontal="center" vertical="center" wrapText="1"/>
    </xf>
    <xf numFmtId="0" fontId="18" fillId="4" borderId="0" xfId="0" applyFont="1" applyFill="1" applyAlignment="1">
      <alignment vertical="center"/>
    </xf>
    <xf numFmtId="0" fontId="18" fillId="7" borderId="1" xfId="0" applyFont="1" applyFill="1" applyBorder="1" applyAlignment="1">
      <alignment horizontal="center" vertical="center"/>
    </xf>
    <xf numFmtId="0" fontId="18" fillId="7" borderId="1" xfId="0" applyFont="1" applyFill="1" applyBorder="1" applyAlignment="1">
      <alignment vertical="center" wrapText="1"/>
    </xf>
    <xf numFmtId="0" fontId="18" fillId="7" borderId="8" xfId="0" applyFont="1" applyFill="1" applyBorder="1" applyAlignment="1">
      <alignment horizontal="left" vertical="center" wrapText="1"/>
    </xf>
    <xf numFmtId="0" fontId="18" fillId="7" borderId="33" xfId="0" applyFont="1" applyFill="1" applyBorder="1" applyAlignment="1">
      <alignment horizontal="left" vertical="center" wrapText="1"/>
    </xf>
    <xf numFmtId="0" fontId="18" fillId="7" borderId="1" xfId="0" applyFont="1" applyFill="1" applyBorder="1" applyAlignment="1">
      <alignment vertical="center"/>
    </xf>
    <xf numFmtId="164" fontId="18" fillId="7" borderId="1" xfId="1" applyFont="1" applyFill="1" applyBorder="1" applyAlignment="1">
      <alignment vertical="center"/>
    </xf>
    <xf numFmtId="2" fontId="18" fillId="7" borderId="1" xfId="0" applyNumberFormat="1" applyFont="1" applyFill="1" applyBorder="1" applyAlignment="1">
      <alignment horizontal="center" vertical="center"/>
    </xf>
    <xf numFmtId="0" fontId="18" fillId="7" borderId="1" xfId="0" applyFont="1" applyFill="1" applyBorder="1" applyAlignment="1">
      <alignment horizontal="center" vertical="center" wrapText="1"/>
    </xf>
    <xf numFmtId="165" fontId="18" fillId="7" borderId="1" xfId="1" applyNumberFormat="1" applyFont="1" applyFill="1" applyBorder="1" applyAlignment="1">
      <alignment horizontal="center" vertical="center"/>
    </xf>
    <xf numFmtId="1" fontId="18" fillId="7" borderId="1" xfId="1" applyNumberFormat="1" applyFont="1" applyFill="1" applyBorder="1" applyAlignment="1">
      <alignment horizontal="center" vertical="center"/>
    </xf>
    <xf numFmtId="165" fontId="18" fillId="7" borderId="1" xfId="0" applyNumberFormat="1" applyFont="1" applyFill="1" applyBorder="1" applyAlignment="1">
      <alignment horizontal="center" vertical="center"/>
    </xf>
    <xf numFmtId="165" fontId="18" fillId="7" borderId="1" xfId="1" applyNumberFormat="1" applyFont="1" applyFill="1" applyBorder="1" applyAlignment="1">
      <alignment vertical="center"/>
    </xf>
    <xf numFmtId="165" fontId="18" fillId="7" borderId="1" xfId="0" applyNumberFormat="1" applyFont="1" applyFill="1" applyBorder="1" applyAlignment="1">
      <alignment vertical="center"/>
    </xf>
    <xf numFmtId="0" fontId="18" fillId="7" borderId="1" xfId="2" applyNumberFormat="1" applyFont="1" applyFill="1" applyBorder="1" applyAlignment="1">
      <alignment horizontal="center" vertical="center" wrapText="1"/>
    </xf>
    <xf numFmtId="165" fontId="18" fillId="7" borderId="1" xfId="1" applyNumberFormat="1" applyFont="1" applyFill="1" applyBorder="1" applyAlignment="1">
      <alignment horizontal="center" vertical="center" wrapText="1"/>
    </xf>
    <xf numFmtId="164" fontId="18" fillId="7" borderId="1" xfId="1" applyFont="1" applyFill="1" applyBorder="1" applyAlignment="1">
      <alignment horizontal="center" vertical="center" wrapText="1"/>
    </xf>
    <xf numFmtId="2" fontId="18" fillId="7" borderId="1" xfId="3" applyNumberFormat="1" applyFont="1" applyFill="1" applyBorder="1" applyAlignment="1">
      <alignment horizontal="center" vertical="center" wrapText="1"/>
    </xf>
    <xf numFmtId="2" fontId="18" fillId="7" borderId="1" xfId="1" applyNumberFormat="1" applyFont="1" applyFill="1" applyBorder="1" applyAlignment="1">
      <alignment horizontal="center" vertical="center" wrapText="1"/>
    </xf>
    <xf numFmtId="0" fontId="18" fillId="7" borderId="0" xfId="0" applyFont="1" applyFill="1" applyAlignment="1">
      <alignment vertical="center"/>
    </xf>
    <xf numFmtId="0" fontId="18" fillId="7" borderId="4" xfId="0" applyFont="1" applyFill="1" applyBorder="1" applyAlignment="1">
      <alignment horizontal="center" vertical="center"/>
    </xf>
    <xf numFmtId="0" fontId="18" fillId="7" borderId="2" xfId="0" applyFont="1" applyFill="1" applyBorder="1" applyAlignment="1">
      <alignment vertical="center" wrapText="1"/>
    </xf>
    <xf numFmtId="0" fontId="18" fillId="7" borderId="32" xfId="0" applyFont="1" applyFill="1" applyBorder="1" applyAlignment="1">
      <alignment vertical="center" wrapText="1"/>
    </xf>
    <xf numFmtId="0" fontId="18" fillId="7" borderId="13" xfId="0" applyFont="1" applyFill="1" applyBorder="1" applyAlignment="1">
      <alignment horizontal="left" vertical="center" wrapText="1"/>
    </xf>
    <xf numFmtId="0" fontId="18" fillId="7" borderId="13" xfId="0" applyFont="1" applyFill="1" applyBorder="1" applyAlignment="1">
      <alignment horizontal="left" vertical="center" wrapText="1"/>
    </xf>
    <xf numFmtId="4" fontId="18" fillId="7" borderId="1" xfId="1" applyNumberFormat="1" applyFont="1" applyFill="1" applyBorder="1" applyAlignment="1">
      <alignment horizontal="center" vertical="center"/>
    </xf>
    <xf numFmtId="164" fontId="18" fillId="7" borderId="2" xfId="1" applyFont="1" applyFill="1" applyBorder="1" applyAlignment="1">
      <alignment vertical="center"/>
    </xf>
    <xf numFmtId="164" fontId="18" fillId="7" borderId="2" xfId="1" applyFont="1" applyFill="1" applyBorder="1" applyAlignment="1">
      <alignment horizontal="center" vertical="center"/>
    </xf>
    <xf numFmtId="166" fontId="18" fillId="7" borderId="13" xfId="0" applyNumberFormat="1" applyFont="1" applyFill="1" applyBorder="1" applyAlignment="1">
      <alignment horizontal="left" vertical="center" wrapText="1"/>
    </xf>
    <xf numFmtId="0" fontId="18" fillId="7" borderId="9" xfId="0" applyFont="1" applyFill="1" applyBorder="1" applyAlignment="1">
      <alignment horizontal="left" vertical="center" wrapText="1"/>
    </xf>
    <xf numFmtId="164" fontId="18" fillId="7" borderId="4" xfId="1" applyFont="1" applyFill="1" applyBorder="1" applyAlignment="1">
      <alignment horizontal="center" vertical="center"/>
    </xf>
    <xf numFmtId="0" fontId="13" fillId="4" borderId="1" xfId="0" applyFont="1" applyFill="1" applyBorder="1" applyAlignment="1">
      <alignment horizontal="center" vertical="center"/>
    </xf>
    <xf numFmtId="0" fontId="13" fillId="4" borderId="1" xfId="0" applyFont="1" applyFill="1" applyBorder="1" applyAlignment="1">
      <alignment vertical="center"/>
    </xf>
    <xf numFmtId="3" fontId="13" fillId="4" borderId="1" xfId="1" applyNumberFormat="1" applyFont="1" applyFill="1" applyBorder="1" applyAlignment="1">
      <alignment horizontal="center" vertical="center"/>
    </xf>
    <xf numFmtId="0" fontId="13" fillId="4" borderId="1" xfId="0" applyFont="1" applyFill="1" applyBorder="1" applyAlignment="1">
      <alignment horizontal="center" vertical="center" wrapText="1"/>
    </xf>
    <xf numFmtId="164" fontId="13" fillId="4" borderId="1" xfId="1" applyFont="1" applyFill="1" applyBorder="1" applyAlignment="1">
      <alignment vertical="center"/>
    </xf>
    <xf numFmtId="165" fontId="13" fillId="4" borderId="1" xfId="1" applyNumberFormat="1" applyFont="1" applyFill="1" applyBorder="1" applyAlignment="1">
      <alignment horizontal="center" vertical="center"/>
    </xf>
    <xf numFmtId="1" fontId="13" fillId="4" borderId="1" xfId="1" applyNumberFormat="1" applyFont="1" applyFill="1" applyBorder="1" applyAlignment="1">
      <alignment horizontal="center" vertical="center"/>
    </xf>
    <xf numFmtId="165" fontId="13" fillId="4" borderId="1" xfId="0" applyNumberFormat="1" applyFont="1" applyFill="1" applyBorder="1" applyAlignment="1">
      <alignment horizontal="center" vertical="center"/>
    </xf>
    <xf numFmtId="164" fontId="13" fillId="4" borderId="1" xfId="1" applyFont="1" applyFill="1" applyBorder="1" applyAlignment="1">
      <alignment horizontal="center" vertical="center"/>
    </xf>
    <xf numFmtId="165" fontId="13" fillId="4" borderId="1" xfId="1" applyNumberFormat="1" applyFont="1" applyFill="1" applyBorder="1" applyAlignment="1">
      <alignment vertical="center"/>
    </xf>
    <xf numFmtId="0" fontId="13" fillId="4" borderId="1" xfId="2" applyNumberFormat="1" applyFont="1" applyFill="1" applyBorder="1" applyAlignment="1">
      <alignment horizontal="center" vertical="center" wrapText="1"/>
    </xf>
    <xf numFmtId="165" fontId="13" fillId="4" borderId="1" xfId="1" applyNumberFormat="1" applyFont="1" applyFill="1" applyBorder="1" applyAlignment="1">
      <alignment horizontal="center" vertical="center" wrapText="1"/>
    </xf>
    <xf numFmtId="164" fontId="18" fillId="4" borderId="1" xfId="1" applyFont="1" applyFill="1" applyBorder="1" applyAlignment="1">
      <alignment horizontal="center" vertical="center" wrapText="1"/>
    </xf>
    <xf numFmtId="2" fontId="18" fillId="4" borderId="1" xfId="3" applyNumberFormat="1" applyFont="1" applyFill="1" applyBorder="1" applyAlignment="1">
      <alignment horizontal="center" vertical="center" wrapText="1"/>
    </xf>
    <xf numFmtId="2" fontId="18" fillId="4" borderId="1" xfId="1" applyNumberFormat="1" applyFont="1" applyFill="1" applyBorder="1" applyAlignment="1">
      <alignment horizontal="center" vertical="center" wrapText="1"/>
    </xf>
    <xf numFmtId="0" fontId="13" fillId="4" borderId="0" xfId="0" applyFont="1" applyFill="1" applyAlignment="1">
      <alignment vertical="center"/>
    </xf>
    <xf numFmtId="0" fontId="18" fillId="4" borderId="1" xfId="0" applyFont="1" applyFill="1" applyBorder="1" applyAlignment="1">
      <alignment vertical="center" wrapText="1"/>
    </xf>
    <xf numFmtId="0" fontId="18" fillId="4" borderId="7" xfId="0" applyFont="1" applyFill="1" applyBorder="1" applyAlignment="1">
      <alignment horizontal="left" vertical="center" wrapText="1"/>
    </xf>
    <xf numFmtId="0" fontId="18" fillId="4" borderId="1" xfId="0" applyFont="1" applyFill="1" applyBorder="1" applyAlignment="1">
      <alignment horizontal="left" vertical="center" wrapText="1"/>
    </xf>
    <xf numFmtId="165" fontId="13" fillId="4" borderId="1" xfId="0" applyNumberFormat="1" applyFont="1" applyFill="1" applyBorder="1" applyAlignment="1">
      <alignment vertical="center"/>
    </xf>
    <xf numFmtId="0" fontId="18" fillId="7" borderId="7" xfId="0" applyFont="1" applyFill="1" applyBorder="1" applyAlignment="1">
      <alignment horizontal="left" vertical="center" wrapText="1"/>
    </xf>
    <xf numFmtId="0" fontId="18" fillId="7" borderId="1" xfId="0" applyFont="1" applyFill="1" applyBorder="1" applyAlignment="1">
      <alignment horizontal="left" vertical="center" wrapText="1"/>
    </xf>
    <xf numFmtId="3" fontId="18" fillId="7" borderId="1" xfId="1" applyNumberFormat="1" applyFont="1" applyFill="1" applyBorder="1" applyAlignment="1">
      <alignment horizontal="center" vertical="center"/>
    </xf>
    <xf numFmtId="1" fontId="13" fillId="4" borderId="1" xfId="2" applyNumberFormat="1" applyFont="1" applyFill="1" applyBorder="1" applyAlignment="1">
      <alignment horizontal="center" vertical="center" wrapText="1"/>
    </xf>
    <xf numFmtId="0" fontId="13" fillId="4" borderId="2" xfId="0" applyFont="1" applyFill="1" applyBorder="1" applyAlignment="1">
      <alignment vertical="center"/>
    </xf>
    <xf numFmtId="166" fontId="18" fillId="4" borderId="22" xfId="0" applyNumberFormat="1" applyFont="1" applyFill="1" applyBorder="1" applyAlignment="1">
      <alignment horizontal="left" vertical="center" wrapText="1"/>
    </xf>
    <xf numFmtId="0" fontId="18" fillId="4" borderId="16" xfId="0" applyFont="1" applyFill="1" applyBorder="1" applyAlignment="1">
      <alignment horizontal="left" vertical="center" wrapText="1"/>
    </xf>
    <xf numFmtId="0" fontId="18" fillId="4" borderId="9" xfId="0" applyFont="1" applyFill="1" applyBorder="1" applyAlignment="1">
      <alignment horizontal="left" vertical="center" wrapText="1"/>
    </xf>
    <xf numFmtId="164" fontId="13" fillId="4" borderId="2" xfId="1" applyFont="1" applyFill="1" applyBorder="1" applyAlignment="1">
      <alignment vertical="center"/>
    </xf>
    <xf numFmtId="164" fontId="18" fillId="4" borderId="2" xfId="1" applyFont="1" applyFill="1" applyBorder="1" applyAlignment="1">
      <alignment vertical="center"/>
    </xf>
    <xf numFmtId="165" fontId="13" fillId="4" borderId="2" xfId="1" applyNumberFormat="1" applyFont="1" applyFill="1" applyBorder="1" applyAlignment="1">
      <alignment horizontal="center" vertical="center"/>
    </xf>
    <xf numFmtId="165" fontId="13" fillId="4" borderId="2" xfId="0" applyNumberFormat="1" applyFont="1" applyFill="1" applyBorder="1" applyAlignment="1">
      <alignment horizontal="center" vertical="center"/>
    </xf>
    <xf numFmtId="165" fontId="13" fillId="4" borderId="2" xfId="1" applyNumberFormat="1" applyFont="1" applyFill="1" applyBorder="1" applyAlignment="1">
      <alignment vertical="center"/>
    </xf>
    <xf numFmtId="165" fontId="13" fillId="4" borderId="2" xfId="0" applyNumberFormat="1" applyFont="1" applyFill="1" applyBorder="1" applyAlignment="1">
      <alignment vertical="center"/>
    </xf>
    <xf numFmtId="165" fontId="13" fillId="4" borderId="2" xfId="1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18" fillId="4" borderId="4" xfId="0" applyFont="1" applyFill="1" applyBorder="1" applyAlignment="1">
      <alignment vertical="center" wrapText="1"/>
    </xf>
    <xf numFmtId="0" fontId="18" fillId="7" borderId="4" xfId="0" applyFont="1" applyFill="1" applyBorder="1" applyAlignment="1">
      <alignment vertical="center" wrapText="1"/>
    </xf>
    <xf numFmtId="0" fontId="4" fillId="7" borderId="4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vertical="center" wrapText="1"/>
    </xf>
    <xf numFmtId="0" fontId="5" fillId="7" borderId="1" xfId="0" applyFont="1" applyFill="1" applyBorder="1" applyAlignment="1">
      <alignment vertical="center" wrapText="1"/>
    </xf>
  </cellXfs>
  <cellStyles count="4">
    <cellStyle name="Comma [0]" xfId="1" builtinId="6"/>
    <cellStyle name="Comma [0] 2" xfId="2" xr:uid="{00000000-0005-0000-0000-000001000000}"/>
    <cellStyle name="Normal" xfId="0" builtinId="0"/>
    <cellStyle name="Percent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A89D859E-8A6E-4DE2-B667-8F82B130A5EA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7C1C4B1D-1D6D-4E41-9920-F5818C858901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11522CAE-E053-454A-8322-40C7E1AD2D6D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1228DA8-6E3B-483A-8BFE-A1E948004056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157A639E-B597-4470-B8A5-B5109A99C11A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438D119F-EFC5-4C5D-A842-41BA2453E475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4C77F0BD-10A5-43DF-9D73-1DFA13A4DDDC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7AF6B109-DDEA-43D3-BCE3-FD5B59C0646A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4E979766-93DF-4C04-B973-0009AE725B44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366A4A29-D9BE-42BC-8EBC-CD737766615C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AF99E377-7B5C-40BD-B730-99401ECD58C9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67CAD6A6-CA14-4A71-AD59-6F8C6E5A9015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23F5003E-766A-4C55-9D5E-47445C85AFF0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E7795C11-A0AD-404B-B056-B816AB18157A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E2C57849-395D-414B-8BB9-C805EA2BB6C0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3D69337A-7A3F-4A4B-B5CD-A0F0D6263C9F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18" name="TextBox 17">
          <a:extLst>
            <a:ext uri="{FF2B5EF4-FFF2-40B4-BE49-F238E27FC236}">
              <a16:creationId xmlns:a16="http://schemas.microsoft.com/office/drawing/2014/main" id="{BAC242AB-5A15-4F6C-B26B-9166B0C19878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129D40C0-339D-47CB-A295-16E474097311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C929EF83-5CA2-4C9C-89FA-EB6C8EF14FAB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21" name="TextBox 20">
          <a:extLst>
            <a:ext uri="{FF2B5EF4-FFF2-40B4-BE49-F238E27FC236}">
              <a16:creationId xmlns:a16="http://schemas.microsoft.com/office/drawing/2014/main" id="{C0CA8ACA-A25A-457D-B2EF-56E1FA5C4691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7BBA04B4-ED74-4BAD-B772-612B9705B3FC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23" name="TextBox 22">
          <a:extLst>
            <a:ext uri="{FF2B5EF4-FFF2-40B4-BE49-F238E27FC236}">
              <a16:creationId xmlns:a16="http://schemas.microsoft.com/office/drawing/2014/main" id="{31F6A7A6-889F-4273-A9C4-AA214A39C409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2C276426-17CA-4E69-8945-504F313C6407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id="{80EB87BB-5CF6-456A-94BC-AC241A111673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2531F5BF-B05B-44C1-9958-FA0AFDF9EFA6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260129D5-8A52-4700-BB2C-315AFA1786C9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28" name="TextBox 27">
          <a:extLst>
            <a:ext uri="{FF2B5EF4-FFF2-40B4-BE49-F238E27FC236}">
              <a16:creationId xmlns:a16="http://schemas.microsoft.com/office/drawing/2014/main" id="{AC926459-9CBF-4F6E-8CB8-2CD31A4D4E04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29" name="TextBox 28">
          <a:extLst>
            <a:ext uri="{FF2B5EF4-FFF2-40B4-BE49-F238E27FC236}">
              <a16:creationId xmlns:a16="http://schemas.microsoft.com/office/drawing/2014/main" id="{DD117108-0009-4BB0-AFAE-2424EFAFBB63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30" name="TextBox 29">
          <a:extLst>
            <a:ext uri="{FF2B5EF4-FFF2-40B4-BE49-F238E27FC236}">
              <a16:creationId xmlns:a16="http://schemas.microsoft.com/office/drawing/2014/main" id="{FD8780C7-2A2A-4F6F-9A99-A50E361530C8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31" name="TextBox 30">
          <a:extLst>
            <a:ext uri="{FF2B5EF4-FFF2-40B4-BE49-F238E27FC236}">
              <a16:creationId xmlns:a16="http://schemas.microsoft.com/office/drawing/2014/main" id="{E934912E-EF94-44D4-AA4B-6AC209746AEA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32" name="TextBox 31">
          <a:extLst>
            <a:ext uri="{FF2B5EF4-FFF2-40B4-BE49-F238E27FC236}">
              <a16:creationId xmlns:a16="http://schemas.microsoft.com/office/drawing/2014/main" id="{02D7B647-2499-4E8F-9301-A7E775DBC9DA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33" name="TextBox 32">
          <a:extLst>
            <a:ext uri="{FF2B5EF4-FFF2-40B4-BE49-F238E27FC236}">
              <a16:creationId xmlns:a16="http://schemas.microsoft.com/office/drawing/2014/main" id="{2D0A5FE3-53ED-4D30-AA99-E5B286EE418C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34" name="TextBox 33">
          <a:extLst>
            <a:ext uri="{FF2B5EF4-FFF2-40B4-BE49-F238E27FC236}">
              <a16:creationId xmlns:a16="http://schemas.microsoft.com/office/drawing/2014/main" id="{C906CE6A-EBA8-43C4-8601-EE7068C4A520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35" name="TextBox 34">
          <a:extLst>
            <a:ext uri="{FF2B5EF4-FFF2-40B4-BE49-F238E27FC236}">
              <a16:creationId xmlns:a16="http://schemas.microsoft.com/office/drawing/2014/main" id="{928066AA-FAE2-43FA-A353-9DEB5A0C18E2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36" name="TextBox 35">
          <a:extLst>
            <a:ext uri="{FF2B5EF4-FFF2-40B4-BE49-F238E27FC236}">
              <a16:creationId xmlns:a16="http://schemas.microsoft.com/office/drawing/2014/main" id="{A8B48054-06F5-4FFD-8B89-8955846CC706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37" name="TextBox 36">
          <a:extLst>
            <a:ext uri="{FF2B5EF4-FFF2-40B4-BE49-F238E27FC236}">
              <a16:creationId xmlns:a16="http://schemas.microsoft.com/office/drawing/2014/main" id="{EAA83D62-066A-4D3D-BF71-765A752876E0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38" name="TextBox 37">
          <a:extLst>
            <a:ext uri="{FF2B5EF4-FFF2-40B4-BE49-F238E27FC236}">
              <a16:creationId xmlns:a16="http://schemas.microsoft.com/office/drawing/2014/main" id="{DE43044C-EBBC-4F1F-B23C-D4B27CFB19FF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39" name="TextBox 38">
          <a:extLst>
            <a:ext uri="{FF2B5EF4-FFF2-40B4-BE49-F238E27FC236}">
              <a16:creationId xmlns:a16="http://schemas.microsoft.com/office/drawing/2014/main" id="{F79D1422-A353-43B7-9974-F9A3CA0A0D2B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40" name="TextBox 39">
          <a:extLst>
            <a:ext uri="{FF2B5EF4-FFF2-40B4-BE49-F238E27FC236}">
              <a16:creationId xmlns:a16="http://schemas.microsoft.com/office/drawing/2014/main" id="{5AFEF991-FFD3-46FB-98AA-2DC462CBB003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41" name="TextBox 40">
          <a:extLst>
            <a:ext uri="{FF2B5EF4-FFF2-40B4-BE49-F238E27FC236}">
              <a16:creationId xmlns:a16="http://schemas.microsoft.com/office/drawing/2014/main" id="{E2101158-D27C-4ECD-B3DD-6B1A23B85B8F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42" name="TextBox 41">
          <a:extLst>
            <a:ext uri="{FF2B5EF4-FFF2-40B4-BE49-F238E27FC236}">
              <a16:creationId xmlns:a16="http://schemas.microsoft.com/office/drawing/2014/main" id="{5E4C0780-8D6B-4EB9-BA51-69DA8BF20CD9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43" name="TextBox 42">
          <a:extLst>
            <a:ext uri="{FF2B5EF4-FFF2-40B4-BE49-F238E27FC236}">
              <a16:creationId xmlns:a16="http://schemas.microsoft.com/office/drawing/2014/main" id="{70529E0C-E572-4F02-ADFE-C49AC0A92CE2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1285875</xdr:colOff>
      <xdr:row>5</xdr:row>
      <xdr:rowOff>0</xdr:rowOff>
    </xdr:from>
    <xdr:ext cx="38100" cy="171450"/>
    <xdr:sp macro="" textlink="">
      <xdr:nvSpPr>
        <xdr:cNvPr id="44" name="Shape 4">
          <a:extLst>
            <a:ext uri="{FF2B5EF4-FFF2-40B4-BE49-F238E27FC236}">
              <a16:creationId xmlns:a16="http://schemas.microsoft.com/office/drawing/2014/main" id="{3B8424A0-0AA0-4F6D-8263-10C1EA9A5ADA}"/>
            </a:ext>
          </a:extLst>
        </xdr:cNvPr>
        <xdr:cNvSpPr txBox="1"/>
      </xdr:nvSpPr>
      <xdr:spPr>
        <a:xfrm>
          <a:off x="37404675" y="32670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15</xdr:col>
      <xdr:colOff>1285875</xdr:colOff>
      <xdr:row>5</xdr:row>
      <xdr:rowOff>0</xdr:rowOff>
    </xdr:from>
    <xdr:ext cx="38100" cy="171450"/>
    <xdr:sp macro="" textlink="">
      <xdr:nvSpPr>
        <xdr:cNvPr id="45" name="Shape 4">
          <a:extLst>
            <a:ext uri="{FF2B5EF4-FFF2-40B4-BE49-F238E27FC236}">
              <a16:creationId xmlns:a16="http://schemas.microsoft.com/office/drawing/2014/main" id="{DFB68420-7C7C-4B71-815D-E052AF9B6FD1}"/>
            </a:ext>
          </a:extLst>
        </xdr:cNvPr>
        <xdr:cNvSpPr txBox="1"/>
      </xdr:nvSpPr>
      <xdr:spPr>
        <a:xfrm>
          <a:off x="37404675" y="32670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15</xdr:col>
      <xdr:colOff>1295400</xdr:colOff>
      <xdr:row>5</xdr:row>
      <xdr:rowOff>0</xdr:rowOff>
    </xdr:from>
    <xdr:ext cx="38100" cy="381000"/>
    <xdr:sp macro="" textlink="">
      <xdr:nvSpPr>
        <xdr:cNvPr id="46" name="Shape 6">
          <a:extLst>
            <a:ext uri="{FF2B5EF4-FFF2-40B4-BE49-F238E27FC236}">
              <a16:creationId xmlns:a16="http://schemas.microsoft.com/office/drawing/2014/main" id="{282D71BC-13AC-444A-8799-E23B19553886}"/>
            </a:ext>
          </a:extLst>
        </xdr:cNvPr>
        <xdr:cNvSpPr txBox="1"/>
      </xdr:nvSpPr>
      <xdr:spPr>
        <a:xfrm>
          <a:off x="37414200" y="3267075"/>
          <a:ext cx="38100" cy="38100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15</xdr:col>
      <xdr:colOff>1285875</xdr:colOff>
      <xdr:row>5</xdr:row>
      <xdr:rowOff>0</xdr:rowOff>
    </xdr:from>
    <xdr:ext cx="38100" cy="171450"/>
    <xdr:sp macro="" textlink="">
      <xdr:nvSpPr>
        <xdr:cNvPr id="47" name="Shape 4">
          <a:extLst>
            <a:ext uri="{FF2B5EF4-FFF2-40B4-BE49-F238E27FC236}">
              <a16:creationId xmlns:a16="http://schemas.microsoft.com/office/drawing/2014/main" id="{AF9AFA3C-855A-4BDD-BBE5-820AAFFF658E}"/>
            </a:ext>
          </a:extLst>
        </xdr:cNvPr>
        <xdr:cNvSpPr txBox="1"/>
      </xdr:nvSpPr>
      <xdr:spPr>
        <a:xfrm>
          <a:off x="37404675" y="32670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15</xdr:col>
      <xdr:colOff>1285875</xdr:colOff>
      <xdr:row>5</xdr:row>
      <xdr:rowOff>0</xdr:rowOff>
    </xdr:from>
    <xdr:ext cx="38100" cy="171450"/>
    <xdr:sp macro="" textlink="">
      <xdr:nvSpPr>
        <xdr:cNvPr id="48" name="Shape 4">
          <a:extLst>
            <a:ext uri="{FF2B5EF4-FFF2-40B4-BE49-F238E27FC236}">
              <a16:creationId xmlns:a16="http://schemas.microsoft.com/office/drawing/2014/main" id="{CEC1392F-9C4A-45AB-998D-FEB935531202}"/>
            </a:ext>
          </a:extLst>
        </xdr:cNvPr>
        <xdr:cNvSpPr txBox="1"/>
      </xdr:nvSpPr>
      <xdr:spPr>
        <a:xfrm>
          <a:off x="37404675" y="32670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15</xdr:col>
      <xdr:colOff>1295400</xdr:colOff>
      <xdr:row>5</xdr:row>
      <xdr:rowOff>0</xdr:rowOff>
    </xdr:from>
    <xdr:ext cx="38100" cy="381000"/>
    <xdr:sp macro="" textlink="">
      <xdr:nvSpPr>
        <xdr:cNvPr id="49" name="Shape 6">
          <a:extLst>
            <a:ext uri="{FF2B5EF4-FFF2-40B4-BE49-F238E27FC236}">
              <a16:creationId xmlns:a16="http://schemas.microsoft.com/office/drawing/2014/main" id="{40F13046-3F45-47F4-ACBD-1B219108FED3}"/>
            </a:ext>
          </a:extLst>
        </xdr:cNvPr>
        <xdr:cNvSpPr txBox="1"/>
      </xdr:nvSpPr>
      <xdr:spPr>
        <a:xfrm>
          <a:off x="37414200" y="3267075"/>
          <a:ext cx="38100" cy="38100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15</xdr:col>
      <xdr:colOff>1285875</xdr:colOff>
      <xdr:row>5</xdr:row>
      <xdr:rowOff>0</xdr:rowOff>
    </xdr:from>
    <xdr:ext cx="38100" cy="171450"/>
    <xdr:sp macro="" textlink="">
      <xdr:nvSpPr>
        <xdr:cNvPr id="50" name="Shape 4">
          <a:extLst>
            <a:ext uri="{FF2B5EF4-FFF2-40B4-BE49-F238E27FC236}">
              <a16:creationId xmlns:a16="http://schemas.microsoft.com/office/drawing/2014/main" id="{3D0AD459-4790-431E-BF6C-B86AEC6293DF}"/>
            </a:ext>
          </a:extLst>
        </xdr:cNvPr>
        <xdr:cNvSpPr txBox="1"/>
      </xdr:nvSpPr>
      <xdr:spPr>
        <a:xfrm>
          <a:off x="37404675" y="32670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15</xdr:col>
      <xdr:colOff>1285875</xdr:colOff>
      <xdr:row>5</xdr:row>
      <xdr:rowOff>0</xdr:rowOff>
    </xdr:from>
    <xdr:ext cx="38100" cy="171450"/>
    <xdr:sp macro="" textlink="">
      <xdr:nvSpPr>
        <xdr:cNvPr id="51" name="Shape 4">
          <a:extLst>
            <a:ext uri="{FF2B5EF4-FFF2-40B4-BE49-F238E27FC236}">
              <a16:creationId xmlns:a16="http://schemas.microsoft.com/office/drawing/2014/main" id="{871C7D8A-5B18-4182-83EB-2B999A7198F6}"/>
            </a:ext>
          </a:extLst>
        </xdr:cNvPr>
        <xdr:cNvSpPr txBox="1"/>
      </xdr:nvSpPr>
      <xdr:spPr>
        <a:xfrm>
          <a:off x="37404675" y="32670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15</xdr:col>
      <xdr:colOff>1295400</xdr:colOff>
      <xdr:row>5</xdr:row>
      <xdr:rowOff>0</xdr:rowOff>
    </xdr:from>
    <xdr:ext cx="38100" cy="381000"/>
    <xdr:sp macro="" textlink="">
      <xdr:nvSpPr>
        <xdr:cNvPr id="52" name="Shape 6">
          <a:extLst>
            <a:ext uri="{FF2B5EF4-FFF2-40B4-BE49-F238E27FC236}">
              <a16:creationId xmlns:a16="http://schemas.microsoft.com/office/drawing/2014/main" id="{B36E3101-433F-42A4-BBA4-72E7C41A234B}"/>
            </a:ext>
          </a:extLst>
        </xdr:cNvPr>
        <xdr:cNvSpPr txBox="1"/>
      </xdr:nvSpPr>
      <xdr:spPr>
        <a:xfrm>
          <a:off x="37414200" y="3267075"/>
          <a:ext cx="38100" cy="38100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15</xdr:col>
      <xdr:colOff>1285875</xdr:colOff>
      <xdr:row>5</xdr:row>
      <xdr:rowOff>0</xdr:rowOff>
    </xdr:from>
    <xdr:ext cx="38100" cy="171450"/>
    <xdr:sp macro="" textlink="">
      <xdr:nvSpPr>
        <xdr:cNvPr id="53" name="Shape 4">
          <a:extLst>
            <a:ext uri="{FF2B5EF4-FFF2-40B4-BE49-F238E27FC236}">
              <a16:creationId xmlns:a16="http://schemas.microsoft.com/office/drawing/2014/main" id="{B0EA7567-451A-42FF-88FD-E6EE41030BDA}"/>
            </a:ext>
          </a:extLst>
        </xdr:cNvPr>
        <xdr:cNvSpPr txBox="1"/>
      </xdr:nvSpPr>
      <xdr:spPr>
        <a:xfrm>
          <a:off x="37404675" y="32670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15</xdr:col>
      <xdr:colOff>1285875</xdr:colOff>
      <xdr:row>5</xdr:row>
      <xdr:rowOff>0</xdr:rowOff>
    </xdr:from>
    <xdr:ext cx="38100" cy="171450"/>
    <xdr:sp macro="" textlink="">
      <xdr:nvSpPr>
        <xdr:cNvPr id="54" name="Shape 4">
          <a:extLst>
            <a:ext uri="{FF2B5EF4-FFF2-40B4-BE49-F238E27FC236}">
              <a16:creationId xmlns:a16="http://schemas.microsoft.com/office/drawing/2014/main" id="{8D88A42A-12AE-46BE-865C-483B950FC217}"/>
            </a:ext>
          </a:extLst>
        </xdr:cNvPr>
        <xdr:cNvSpPr txBox="1"/>
      </xdr:nvSpPr>
      <xdr:spPr>
        <a:xfrm>
          <a:off x="37404675" y="32670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15</xdr:col>
      <xdr:colOff>1295400</xdr:colOff>
      <xdr:row>5</xdr:row>
      <xdr:rowOff>0</xdr:rowOff>
    </xdr:from>
    <xdr:ext cx="38100" cy="381000"/>
    <xdr:sp macro="" textlink="">
      <xdr:nvSpPr>
        <xdr:cNvPr id="55" name="Shape 6">
          <a:extLst>
            <a:ext uri="{FF2B5EF4-FFF2-40B4-BE49-F238E27FC236}">
              <a16:creationId xmlns:a16="http://schemas.microsoft.com/office/drawing/2014/main" id="{D9BCF8E5-522F-4A92-B84E-FF6ACADE2056}"/>
            </a:ext>
          </a:extLst>
        </xdr:cNvPr>
        <xdr:cNvSpPr txBox="1"/>
      </xdr:nvSpPr>
      <xdr:spPr>
        <a:xfrm>
          <a:off x="37414200" y="3267075"/>
          <a:ext cx="38100" cy="38100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15</xdr:col>
      <xdr:colOff>1285875</xdr:colOff>
      <xdr:row>5</xdr:row>
      <xdr:rowOff>0</xdr:rowOff>
    </xdr:from>
    <xdr:ext cx="38100" cy="171450"/>
    <xdr:sp macro="" textlink="">
      <xdr:nvSpPr>
        <xdr:cNvPr id="56" name="Shape 4">
          <a:extLst>
            <a:ext uri="{FF2B5EF4-FFF2-40B4-BE49-F238E27FC236}">
              <a16:creationId xmlns:a16="http://schemas.microsoft.com/office/drawing/2014/main" id="{DAFAC59A-ADA8-42F2-8AD5-2F4BF27C4460}"/>
            </a:ext>
          </a:extLst>
        </xdr:cNvPr>
        <xdr:cNvSpPr txBox="1"/>
      </xdr:nvSpPr>
      <xdr:spPr>
        <a:xfrm>
          <a:off x="37404675" y="32670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15</xdr:col>
      <xdr:colOff>1285875</xdr:colOff>
      <xdr:row>5</xdr:row>
      <xdr:rowOff>0</xdr:rowOff>
    </xdr:from>
    <xdr:ext cx="38100" cy="171450"/>
    <xdr:sp macro="" textlink="">
      <xdr:nvSpPr>
        <xdr:cNvPr id="57" name="Shape 4">
          <a:extLst>
            <a:ext uri="{FF2B5EF4-FFF2-40B4-BE49-F238E27FC236}">
              <a16:creationId xmlns:a16="http://schemas.microsoft.com/office/drawing/2014/main" id="{CB663ED9-21D1-488F-ACE3-ACD8B675F0FF}"/>
            </a:ext>
          </a:extLst>
        </xdr:cNvPr>
        <xdr:cNvSpPr txBox="1"/>
      </xdr:nvSpPr>
      <xdr:spPr>
        <a:xfrm>
          <a:off x="37404675" y="32670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15</xdr:col>
      <xdr:colOff>1295400</xdr:colOff>
      <xdr:row>5</xdr:row>
      <xdr:rowOff>0</xdr:rowOff>
    </xdr:from>
    <xdr:ext cx="38100" cy="381000"/>
    <xdr:sp macro="" textlink="">
      <xdr:nvSpPr>
        <xdr:cNvPr id="58" name="Shape 6">
          <a:extLst>
            <a:ext uri="{FF2B5EF4-FFF2-40B4-BE49-F238E27FC236}">
              <a16:creationId xmlns:a16="http://schemas.microsoft.com/office/drawing/2014/main" id="{F08238C0-A0D2-4210-AE47-42F7C6B0CF6C}"/>
            </a:ext>
          </a:extLst>
        </xdr:cNvPr>
        <xdr:cNvSpPr txBox="1"/>
      </xdr:nvSpPr>
      <xdr:spPr>
        <a:xfrm>
          <a:off x="37414200" y="3267075"/>
          <a:ext cx="38100" cy="38100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15</xdr:col>
      <xdr:colOff>1285875</xdr:colOff>
      <xdr:row>5</xdr:row>
      <xdr:rowOff>0</xdr:rowOff>
    </xdr:from>
    <xdr:ext cx="38100" cy="171450"/>
    <xdr:sp macro="" textlink="">
      <xdr:nvSpPr>
        <xdr:cNvPr id="59" name="Shape 4">
          <a:extLst>
            <a:ext uri="{FF2B5EF4-FFF2-40B4-BE49-F238E27FC236}">
              <a16:creationId xmlns:a16="http://schemas.microsoft.com/office/drawing/2014/main" id="{433E7D9B-5500-49A7-9C34-8F67DB21CF93}"/>
            </a:ext>
          </a:extLst>
        </xdr:cNvPr>
        <xdr:cNvSpPr txBox="1"/>
      </xdr:nvSpPr>
      <xdr:spPr>
        <a:xfrm>
          <a:off x="37404675" y="32670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15</xdr:col>
      <xdr:colOff>1285875</xdr:colOff>
      <xdr:row>5</xdr:row>
      <xdr:rowOff>0</xdr:rowOff>
    </xdr:from>
    <xdr:ext cx="38100" cy="171450"/>
    <xdr:sp macro="" textlink="">
      <xdr:nvSpPr>
        <xdr:cNvPr id="60" name="Shape 4">
          <a:extLst>
            <a:ext uri="{FF2B5EF4-FFF2-40B4-BE49-F238E27FC236}">
              <a16:creationId xmlns:a16="http://schemas.microsoft.com/office/drawing/2014/main" id="{7A5332E0-A50B-4F1C-906F-5A00EA138021}"/>
            </a:ext>
          </a:extLst>
        </xdr:cNvPr>
        <xdr:cNvSpPr txBox="1"/>
      </xdr:nvSpPr>
      <xdr:spPr>
        <a:xfrm>
          <a:off x="37404675" y="32670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15</xdr:col>
      <xdr:colOff>1295400</xdr:colOff>
      <xdr:row>5</xdr:row>
      <xdr:rowOff>0</xdr:rowOff>
    </xdr:from>
    <xdr:ext cx="38100" cy="381000"/>
    <xdr:sp macro="" textlink="">
      <xdr:nvSpPr>
        <xdr:cNvPr id="61" name="Shape 6">
          <a:extLst>
            <a:ext uri="{FF2B5EF4-FFF2-40B4-BE49-F238E27FC236}">
              <a16:creationId xmlns:a16="http://schemas.microsoft.com/office/drawing/2014/main" id="{E0826E66-749C-4D28-9C11-1B17E9D2E9F5}"/>
            </a:ext>
          </a:extLst>
        </xdr:cNvPr>
        <xdr:cNvSpPr txBox="1"/>
      </xdr:nvSpPr>
      <xdr:spPr>
        <a:xfrm>
          <a:off x="37414200" y="3267075"/>
          <a:ext cx="38100" cy="38100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62" name="TextBox 61">
          <a:extLst>
            <a:ext uri="{FF2B5EF4-FFF2-40B4-BE49-F238E27FC236}">
              <a16:creationId xmlns:a16="http://schemas.microsoft.com/office/drawing/2014/main" id="{80F7ACE5-2999-4E6C-9D04-B194D4871C31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63" name="TextBox 62">
          <a:extLst>
            <a:ext uri="{FF2B5EF4-FFF2-40B4-BE49-F238E27FC236}">
              <a16:creationId xmlns:a16="http://schemas.microsoft.com/office/drawing/2014/main" id="{CF09E176-5CCC-422B-981C-530CC50F4652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64" name="TextBox 63">
          <a:extLst>
            <a:ext uri="{FF2B5EF4-FFF2-40B4-BE49-F238E27FC236}">
              <a16:creationId xmlns:a16="http://schemas.microsoft.com/office/drawing/2014/main" id="{8F15292F-F745-4C3D-BC1C-C082D593365A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65" name="TextBox 64">
          <a:extLst>
            <a:ext uri="{FF2B5EF4-FFF2-40B4-BE49-F238E27FC236}">
              <a16:creationId xmlns:a16="http://schemas.microsoft.com/office/drawing/2014/main" id="{3A33FE1D-ED4D-423B-AE37-1010774E13F4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66" name="TextBox 65">
          <a:extLst>
            <a:ext uri="{FF2B5EF4-FFF2-40B4-BE49-F238E27FC236}">
              <a16:creationId xmlns:a16="http://schemas.microsoft.com/office/drawing/2014/main" id="{148A1E70-ECF9-4389-B7BD-827A3D00DDC9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67" name="TextBox 66">
          <a:extLst>
            <a:ext uri="{FF2B5EF4-FFF2-40B4-BE49-F238E27FC236}">
              <a16:creationId xmlns:a16="http://schemas.microsoft.com/office/drawing/2014/main" id="{71B6232E-DEAD-41F1-AED6-C559AC090EA0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68" name="TextBox 67">
          <a:extLst>
            <a:ext uri="{FF2B5EF4-FFF2-40B4-BE49-F238E27FC236}">
              <a16:creationId xmlns:a16="http://schemas.microsoft.com/office/drawing/2014/main" id="{02CC1A70-2D3C-4717-84D4-BCD0184CC449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69" name="TextBox 68">
          <a:extLst>
            <a:ext uri="{FF2B5EF4-FFF2-40B4-BE49-F238E27FC236}">
              <a16:creationId xmlns:a16="http://schemas.microsoft.com/office/drawing/2014/main" id="{3E9DEADA-D6B8-49D3-BF64-C33F07480F4F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70" name="TextBox 69">
          <a:extLst>
            <a:ext uri="{FF2B5EF4-FFF2-40B4-BE49-F238E27FC236}">
              <a16:creationId xmlns:a16="http://schemas.microsoft.com/office/drawing/2014/main" id="{532EF66A-B6A0-4057-8A3B-BD2CB9D85DFA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71" name="TextBox 70">
          <a:extLst>
            <a:ext uri="{FF2B5EF4-FFF2-40B4-BE49-F238E27FC236}">
              <a16:creationId xmlns:a16="http://schemas.microsoft.com/office/drawing/2014/main" id="{3189084D-1BD1-4ECF-9C18-0F63CC18448C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72" name="TextBox 71">
          <a:extLst>
            <a:ext uri="{FF2B5EF4-FFF2-40B4-BE49-F238E27FC236}">
              <a16:creationId xmlns:a16="http://schemas.microsoft.com/office/drawing/2014/main" id="{353D2AA5-B481-422F-AEFE-BBD029C7B356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73" name="TextBox 72">
          <a:extLst>
            <a:ext uri="{FF2B5EF4-FFF2-40B4-BE49-F238E27FC236}">
              <a16:creationId xmlns:a16="http://schemas.microsoft.com/office/drawing/2014/main" id="{2BE3AE82-4F62-431F-A25A-F374CD28AA76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74" name="TextBox 73">
          <a:extLst>
            <a:ext uri="{FF2B5EF4-FFF2-40B4-BE49-F238E27FC236}">
              <a16:creationId xmlns:a16="http://schemas.microsoft.com/office/drawing/2014/main" id="{91EF67E1-B679-4242-BE6F-92DCCF46DF14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75" name="TextBox 74">
          <a:extLst>
            <a:ext uri="{FF2B5EF4-FFF2-40B4-BE49-F238E27FC236}">
              <a16:creationId xmlns:a16="http://schemas.microsoft.com/office/drawing/2014/main" id="{673BA7F8-3E7C-430A-A0BC-000396046161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76" name="TextBox 75">
          <a:extLst>
            <a:ext uri="{FF2B5EF4-FFF2-40B4-BE49-F238E27FC236}">
              <a16:creationId xmlns:a16="http://schemas.microsoft.com/office/drawing/2014/main" id="{F3C4EAC1-9B71-4190-B504-0B993EEF8BAA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77" name="TextBox 76">
          <a:extLst>
            <a:ext uri="{FF2B5EF4-FFF2-40B4-BE49-F238E27FC236}">
              <a16:creationId xmlns:a16="http://schemas.microsoft.com/office/drawing/2014/main" id="{D9F1A8AE-0DEA-4539-8852-A2A00DE95D15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78" name="TextBox 77">
          <a:extLst>
            <a:ext uri="{FF2B5EF4-FFF2-40B4-BE49-F238E27FC236}">
              <a16:creationId xmlns:a16="http://schemas.microsoft.com/office/drawing/2014/main" id="{3DE48833-8395-4E75-BB92-5A7D17FCCBBD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79" name="TextBox 78">
          <a:extLst>
            <a:ext uri="{FF2B5EF4-FFF2-40B4-BE49-F238E27FC236}">
              <a16:creationId xmlns:a16="http://schemas.microsoft.com/office/drawing/2014/main" id="{9F235DA2-9988-4E15-8013-8E492DDB893E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80" name="TextBox 79">
          <a:extLst>
            <a:ext uri="{FF2B5EF4-FFF2-40B4-BE49-F238E27FC236}">
              <a16:creationId xmlns:a16="http://schemas.microsoft.com/office/drawing/2014/main" id="{F8F5BB21-946C-4565-A1F3-35483B20B16C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81" name="TextBox 80">
          <a:extLst>
            <a:ext uri="{FF2B5EF4-FFF2-40B4-BE49-F238E27FC236}">
              <a16:creationId xmlns:a16="http://schemas.microsoft.com/office/drawing/2014/main" id="{15CA80D6-8C72-44CD-B6E1-6FE84C9F4606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82" name="TextBox 81">
          <a:extLst>
            <a:ext uri="{FF2B5EF4-FFF2-40B4-BE49-F238E27FC236}">
              <a16:creationId xmlns:a16="http://schemas.microsoft.com/office/drawing/2014/main" id="{7B31642D-A6BA-4C54-AEA8-A01E8E339597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83" name="TextBox 82">
          <a:extLst>
            <a:ext uri="{FF2B5EF4-FFF2-40B4-BE49-F238E27FC236}">
              <a16:creationId xmlns:a16="http://schemas.microsoft.com/office/drawing/2014/main" id="{3AE2A8F8-7825-4A07-BFC6-EC2229D688B4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84" name="TextBox 83">
          <a:extLst>
            <a:ext uri="{FF2B5EF4-FFF2-40B4-BE49-F238E27FC236}">
              <a16:creationId xmlns:a16="http://schemas.microsoft.com/office/drawing/2014/main" id="{7DE5214C-C64C-4C4B-9D03-2138A537F7F8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85" name="TextBox 84">
          <a:extLst>
            <a:ext uri="{FF2B5EF4-FFF2-40B4-BE49-F238E27FC236}">
              <a16:creationId xmlns:a16="http://schemas.microsoft.com/office/drawing/2014/main" id="{8D83E307-8305-4D86-BF35-CDB9E66F83F6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86" name="TextBox 85">
          <a:extLst>
            <a:ext uri="{FF2B5EF4-FFF2-40B4-BE49-F238E27FC236}">
              <a16:creationId xmlns:a16="http://schemas.microsoft.com/office/drawing/2014/main" id="{6416FC92-D660-4900-A990-6775B3A65A15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87" name="TextBox 86">
          <a:extLst>
            <a:ext uri="{FF2B5EF4-FFF2-40B4-BE49-F238E27FC236}">
              <a16:creationId xmlns:a16="http://schemas.microsoft.com/office/drawing/2014/main" id="{09F02253-DD47-44F5-8FFE-7BD66DF8A44F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88" name="TextBox 87">
          <a:extLst>
            <a:ext uri="{FF2B5EF4-FFF2-40B4-BE49-F238E27FC236}">
              <a16:creationId xmlns:a16="http://schemas.microsoft.com/office/drawing/2014/main" id="{94E27395-7316-4F80-A8F2-A69ECF75E23B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89" name="TextBox 88">
          <a:extLst>
            <a:ext uri="{FF2B5EF4-FFF2-40B4-BE49-F238E27FC236}">
              <a16:creationId xmlns:a16="http://schemas.microsoft.com/office/drawing/2014/main" id="{8D25E02B-EC42-49E9-944D-0CB0E6FE9CCE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90" name="TextBox 89">
          <a:extLst>
            <a:ext uri="{FF2B5EF4-FFF2-40B4-BE49-F238E27FC236}">
              <a16:creationId xmlns:a16="http://schemas.microsoft.com/office/drawing/2014/main" id="{2B1D51D2-2966-48BF-B5A9-4A3FBC58A765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91" name="TextBox 90">
          <a:extLst>
            <a:ext uri="{FF2B5EF4-FFF2-40B4-BE49-F238E27FC236}">
              <a16:creationId xmlns:a16="http://schemas.microsoft.com/office/drawing/2014/main" id="{83F8987E-C7F3-4791-AEFC-98F2FC83041F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92" name="TextBox 91">
          <a:extLst>
            <a:ext uri="{FF2B5EF4-FFF2-40B4-BE49-F238E27FC236}">
              <a16:creationId xmlns:a16="http://schemas.microsoft.com/office/drawing/2014/main" id="{70C84F48-95F8-41B9-8B1E-3240BF85A15A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93" name="TextBox 92">
          <a:extLst>
            <a:ext uri="{FF2B5EF4-FFF2-40B4-BE49-F238E27FC236}">
              <a16:creationId xmlns:a16="http://schemas.microsoft.com/office/drawing/2014/main" id="{C4E4F900-3010-42B5-A34F-41965A07FDEA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94" name="TextBox 93">
          <a:extLst>
            <a:ext uri="{FF2B5EF4-FFF2-40B4-BE49-F238E27FC236}">
              <a16:creationId xmlns:a16="http://schemas.microsoft.com/office/drawing/2014/main" id="{8FAC33B9-9C1D-4122-ABD8-119A20C93C6E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95" name="TextBox 94">
          <a:extLst>
            <a:ext uri="{FF2B5EF4-FFF2-40B4-BE49-F238E27FC236}">
              <a16:creationId xmlns:a16="http://schemas.microsoft.com/office/drawing/2014/main" id="{596A0025-AAEF-4FD0-8323-05D4A50B9FE2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96" name="TextBox 95">
          <a:extLst>
            <a:ext uri="{FF2B5EF4-FFF2-40B4-BE49-F238E27FC236}">
              <a16:creationId xmlns:a16="http://schemas.microsoft.com/office/drawing/2014/main" id="{7A2DBF1C-1F0F-4E7A-B4F1-0B5EC2B84544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97" name="TextBox 96">
          <a:extLst>
            <a:ext uri="{FF2B5EF4-FFF2-40B4-BE49-F238E27FC236}">
              <a16:creationId xmlns:a16="http://schemas.microsoft.com/office/drawing/2014/main" id="{83CE750D-FEAC-4716-910C-F0273B184C03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98" name="TextBox 97">
          <a:extLst>
            <a:ext uri="{FF2B5EF4-FFF2-40B4-BE49-F238E27FC236}">
              <a16:creationId xmlns:a16="http://schemas.microsoft.com/office/drawing/2014/main" id="{9A649EF5-57CD-4D28-A09B-A3B60EC7A28D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99" name="TextBox 98">
          <a:extLst>
            <a:ext uri="{FF2B5EF4-FFF2-40B4-BE49-F238E27FC236}">
              <a16:creationId xmlns:a16="http://schemas.microsoft.com/office/drawing/2014/main" id="{5F28EE3B-981C-4A8C-B2E6-C66F1F6E07D6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100" name="TextBox 99">
          <a:extLst>
            <a:ext uri="{FF2B5EF4-FFF2-40B4-BE49-F238E27FC236}">
              <a16:creationId xmlns:a16="http://schemas.microsoft.com/office/drawing/2014/main" id="{2817112E-CE14-4760-BDAA-C6904ED4DDEC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101" name="TextBox 100">
          <a:extLst>
            <a:ext uri="{FF2B5EF4-FFF2-40B4-BE49-F238E27FC236}">
              <a16:creationId xmlns:a16="http://schemas.microsoft.com/office/drawing/2014/main" id="{496713E9-E7DC-4784-856C-7D94306B970D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102" name="TextBox 101">
          <a:extLst>
            <a:ext uri="{FF2B5EF4-FFF2-40B4-BE49-F238E27FC236}">
              <a16:creationId xmlns:a16="http://schemas.microsoft.com/office/drawing/2014/main" id="{CEE8EF37-1025-4861-BB31-BDD27424D78C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103" name="TextBox 102">
          <a:extLst>
            <a:ext uri="{FF2B5EF4-FFF2-40B4-BE49-F238E27FC236}">
              <a16:creationId xmlns:a16="http://schemas.microsoft.com/office/drawing/2014/main" id="{93014E62-30F1-4231-AFD0-8CA47B81A5E1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1285875</xdr:colOff>
      <xdr:row>5</xdr:row>
      <xdr:rowOff>0</xdr:rowOff>
    </xdr:from>
    <xdr:ext cx="38100" cy="171450"/>
    <xdr:sp macro="" textlink="">
      <xdr:nvSpPr>
        <xdr:cNvPr id="104" name="Shape 8">
          <a:extLst>
            <a:ext uri="{FF2B5EF4-FFF2-40B4-BE49-F238E27FC236}">
              <a16:creationId xmlns:a16="http://schemas.microsoft.com/office/drawing/2014/main" id="{8DD878F7-6E68-4633-BA37-C45B27AE4E31}"/>
            </a:ext>
          </a:extLst>
        </xdr:cNvPr>
        <xdr:cNvSpPr txBox="1"/>
      </xdr:nvSpPr>
      <xdr:spPr>
        <a:xfrm>
          <a:off x="37404675" y="32670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15</xdr:col>
      <xdr:colOff>1285875</xdr:colOff>
      <xdr:row>5</xdr:row>
      <xdr:rowOff>0</xdr:rowOff>
    </xdr:from>
    <xdr:ext cx="38100" cy="171450"/>
    <xdr:sp macro="" textlink="">
      <xdr:nvSpPr>
        <xdr:cNvPr id="105" name="Shape 8">
          <a:extLst>
            <a:ext uri="{FF2B5EF4-FFF2-40B4-BE49-F238E27FC236}">
              <a16:creationId xmlns:a16="http://schemas.microsoft.com/office/drawing/2014/main" id="{61730ED7-B16E-4F7F-882F-D479ED8E1748}"/>
            </a:ext>
          </a:extLst>
        </xdr:cNvPr>
        <xdr:cNvSpPr txBox="1"/>
      </xdr:nvSpPr>
      <xdr:spPr>
        <a:xfrm>
          <a:off x="37404675" y="32670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15</xdr:col>
      <xdr:colOff>1295400</xdr:colOff>
      <xdr:row>5</xdr:row>
      <xdr:rowOff>0</xdr:rowOff>
    </xdr:from>
    <xdr:ext cx="38100" cy="381000"/>
    <xdr:sp macro="" textlink="">
      <xdr:nvSpPr>
        <xdr:cNvPr id="106" name="Shape 10">
          <a:extLst>
            <a:ext uri="{FF2B5EF4-FFF2-40B4-BE49-F238E27FC236}">
              <a16:creationId xmlns:a16="http://schemas.microsoft.com/office/drawing/2014/main" id="{CAD7805F-6DBA-498C-A974-67BE6995446C}"/>
            </a:ext>
          </a:extLst>
        </xdr:cNvPr>
        <xdr:cNvSpPr txBox="1"/>
      </xdr:nvSpPr>
      <xdr:spPr>
        <a:xfrm>
          <a:off x="37414200" y="3267075"/>
          <a:ext cx="38100" cy="38100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15</xdr:col>
      <xdr:colOff>1285875</xdr:colOff>
      <xdr:row>5</xdr:row>
      <xdr:rowOff>0</xdr:rowOff>
    </xdr:from>
    <xdr:ext cx="38100" cy="171450"/>
    <xdr:sp macro="" textlink="">
      <xdr:nvSpPr>
        <xdr:cNvPr id="107" name="Shape 11">
          <a:extLst>
            <a:ext uri="{FF2B5EF4-FFF2-40B4-BE49-F238E27FC236}">
              <a16:creationId xmlns:a16="http://schemas.microsoft.com/office/drawing/2014/main" id="{9341A76F-5E19-46D5-82D8-FF2043D8A9A7}"/>
            </a:ext>
          </a:extLst>
        </xdr:cNvPr>
        <xdr:cNvSpPr txBox="1"/>
      </xdr:nvSpPr>
      <xdr:spPr>
        <a:xfrm>
          <a:off x="37404675" y="32670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15</xdr:col>
      <xdr:colOff>1285875</xdr:colOff>
      <xdr:row>5</xdr:row>
      <xdr:rowOff>0</xdr:rowOff>
    </xdr:from>
    <xdr:ext cx="38100" cy="171450"/>
    <xdr:sp macro="" textlink="">
      <xdr:nvSpPr>
        <xdr:cNvPr id="108" name="Shape 11">
          <a:extLst>
            <a:ext uri="{FF2B5EF4-FFF2-40B4-BE49-F238E27FC236}">
              <a16:creationId xmlns:a16="http://schemas.microsoft.com/office/drawing/2014/main" id="{5E739757-8508-4CD8-9C6D-652115636DC9}"/>
            </a:ext>
          </a:extLst>
        </xdr:cNvPr>
        <xdr:cNvSpPr txBox="1"/>
      </xdr:nvSpPr>
      <xdr:spPr>
        <a:xfrm>
          <a:off x="37404675" y="32670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15</xdr:col>
      <xdr:colOff>1295400</xdr:colOff>
      <xdr:row>5</xdr:row>
      <xdr:rowOff>0</xdr:rowOff>
    </xdr:from>
    <xdr:ext cx="38100" cy="381000"/>
    <xdr:sp macro="" textlink="">
      <xdr:nvSpPr>
        <xdr:cNvPr id="109" name="Shape 12">
          <a:extLst>
            <a:ext uri="{FF2B5EF4-FFF2-40B4-BE49-F238E27FC236}">
              <a16:creationId xmlns:a16="http://schemas.microsoft.com/office/drawing/2014/main" id="{B50752F2-6A34-4E27-8801-CED0EF39E369}"/>
            </a:ext>
          </a:extLst>
        </xdr:cNvPr>
        <xdr:cNvSpPr txBox="1"/>
      </xdr:nvSpPr>
      <xdr:spPr>
        <a:xfrm>
          <a:off x="37414200" y="3267075"/>
          <a:ext cx="38100" cy="38100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15</xdr:col>
      <xdr:colOff>1285875</xdr:colOff>
      <xdr:row>5</xdr:row>
      <xdr:rowOff>0</xdr:rowOff>
    </xdr:from>
    <xdr:ext cx="38100" cy="171450"/>
    <xdr:sp macro="" textlink="">
      <xdr:nvSpPr>
        <xdr:cNvPr id="110" name="Shape 11">
          <a:extLst>
            <a:ext uri="{FF2B5EF4-FFF2-40B4-BE49-F238E27FC236}">
              <a16:creationId xmlns:a16="http://schemas.microsoft.com/office/drawing/2014/main" id="{0126557E-9217-4689-BCF1-7F57ADCA2363}"/>
            </a:ext>
          </a:extLst>
        </xdr:cNvPr>
        <xdr:cNvSpPr txBox="1"/>
      </xdr:nvSpPr>
      <xdr:spPr>
        <a:xfrm>
          <a:off x="37404675" y="32670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15</xdr:col>
      <xdr:colOff>1285875</xdr:colOff>
      <xdr:row>5</xdr:row>
      <xdr:rowOff>0</xdr:rowOff>
    </xdr:from>
    <xdr:ext cx="38100" cy="171450"/>
    <xdr:sp macro="" textlink="">
      <xdr:nvSpPr>
        <xdr:cNvPr id="111" name="Shape 11">
          <a:extLst>
            <a:ext uri="{FF2B5EF4-FFF2-40B4-BE49-F238E27FC236}">
              <a16:creationId xmlns:a16="http://schemas.microsoft.com/office/drawing/2014/main" id="{4504BA70-D1F0-40C1-A6EF-31535E51FE29}"/>
            </a:ext>
          </a:extLst>
        </xdr:cNvPr>
        <xdr:cNvSpPr txBox="1"/>
      </xdr:nvSpPr>
      <xdr:spPr>
        <a:xfrm>
          <a:off x="37404675" y="32670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15</xdr:col>
      <xdr:colOff>1295400</xdr:colOff>
      <xdr:row>5</xdr:row>
      <xdr:rowOff>0</xdr:rowOff>
    </xdr:from>
    <xdr:ext cx="38100" cy="381000"/>
    <xdr:sp macro="" textlink="">
      <xdr:nvSpPr>
        <xdr:cNvPr id="112" name="Shape 12">
          <a:extLst>
            <a:ext uri="{FF2B5EF4-FFF2-40B4-BE49-F238E27FC236}">
              <a16:creationId xmlns:a16="http://schemas.microsoft.com/office/drawing/2014/main" id="{CA82A8CB-D67A-49F8-AC71-255FA4F11613}"/>
            </a:ext>
          </a:extLst>
        </xdr:cNvPr>
        <xdr:cNvSpPr txBox="1"/>
      </xdr:nvSpPr>
      <xdr:spPr>
        <a:xfrm>
          <a:off x="37414200" y="3267075"/>
          <a:ext cx="38100" cy="38100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15</xdr:col>
      <xdr:colOff>1285875</xdr:colOff>
      <xdr:row>5</xdr:row>
      <xdr:rowOff>0</xdr:rowOff>
    </xdr:from>
    <xdr:ext cx="38100" cy="171450"/>
    <xdr:sp macro="" textlink="">
      <xdr:nvSpPr>
        <xdr:cNvPr id="113" name="Shape 11">
          <a:extLst>
            <a:ext uri="{FF2B5EF4-FFF2-40B4-BE49-F238E27FC236}">
              <a16:creationId xmlns:a16="http://schemas.microsoft.com/office/drawing/2014/main" id="{9623C27A-E695-4F3E-B563-8B9445A48C62}"/>
            </a:ext>
          </a:extLst>
        </xdr:cNvPr>
        <xdr:cNvSpPr txBox="1"/>
      </xdr:nvSpPr>
      <xdr:spPr>
        <a:xfrm>
          <a:off x="37404675" y="32670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15</xdr:col>
      <xdr:colOff>1285875</xdr:colOff>
      <xdr:row>5</xdr:row>
      <xdr:rowOff>0</xdr:rowOff>
    </xdr:from>
    <xdr:ext cx="38100" cy="171450"/>
    <xdr:sp macro="" textlink="">
      <xdr:nvSpPr>
        <xdr:cNvPr id="114" name="Shape 11">
          <a:extLst>
            <a:ext uri="{FF2B5EF4-FFF2-40B4-BE49-F238E27FC236}">
              <a16:creationId xmlns:a16="http://schemas.microsoft.com/office/drawing/2014/main" id="{42CA906C-F656-46D8-A0C2-51637B30F032}"/>
            </a:ext>
          </a:extLst>
        </xdr:cNvPr>
        <xdr:cNvSpPr txBox="1"/>
      </xdr:nvSpPr>
      <xdr:spPr>
        <a:xfrm>
          <a:off x="37404675" y="32670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15</xdr:col>
      <xdr:colOff>1295400</xdr:colOff>
      <xdr:row>5</xdr:row>
      <xdr:rowOff>0</xdr:rowOff>
    </xdr:from>
    <xdr:ext cx="38100" cy="381000"/>
    <xdr:sp macro="" textlink="">
      <xdr:nvSpPr>
        <xdr:cNvPr id="115" name="Shape 12">
          <a:extLst>
            <a:ext uri="{FF2B5EF4-FFF2-40B4-BE49-F238E27FC236}">
              <a16:creationId xmlns:a16="http://schemas.microsoft.com/office/drawing/2014/main" id="{90622165-AA0F-4CB4-BB82-B5C4E8DC2EA0}"/>
            </a:ext>
          </a:extLst>
        </xdr:cNvPr>
        <xdr:cNvSpPr txBox="1"/>
      </xdr:nvSpPr>
      <xdr:spPr>
        <a:xfrm>
          <a:off x="37414200" y="3267075"/>
          <a:ext cx="38100" cy="38100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15</xdr:col>
      <xdr:colOff>1285875</xdr:colOff>
      <xdr:row>5</xdr:row>
      <xdr:rowOff>0</xdr:rowOff>
    </xdr:from>
    <xdr:ext cx="38100" cy="171450"/>
    <xdr:sp macro="" textlink="">
      <xdr:nvSpPr>
        <xdr:cNvPr id="116" name="Shape 11">
          <a:extLst>
            <a:ext uri="{FF2B5EF4-FFF2-40B4-BE49-F238E27FC236}">
              <a16:creationId xmlns:a16="http://schemas.microsoft.com/office/drawing/2014/main" id="{421B11A6-2621-4D31-B98B-55170B95C718}"/>
            </a:ext>
          </a:extLst>
        </xdr:cNvPr>
        <xdr:cNvSpPr txBox="1"/>
      </xdr:nvSpPr>
      <xdr:spPr>
        <a:xfrm>
          <a:off x="37404675" y="32670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15</xdr:col>
      <xdr:colOff>1285875</xdr:colOff>
      <xdr:row>5</xdr:row>
      <xdr:rowOff>0</xdr:rowOff>
    </xdr:from>
    <xdr:ext cx="38100" cy="171450"/>
    <xdr:sp macro="" textlink="">
      <xdr:nvSpPr>
        <xdr:cNvPr id="117" name="Shape 11">
          <a:extLst>
            <a:ext uri="{FF2B5EF4-FFF2-40B4-BE49-F238E27FC236}">
              <a16:creationId xmlns:a16="http://schemas.microsoft.com/office/drawing/2014/main" id="{495304E1-5F77-4936-8194-105FD2075CB8}"/>
            </a:ext>
          </a:extLst>
        </xdr:cNvPr>
        <xdr:cNvSpPr txBox="1"/>
      </xdr:nvSpPr>
      <xdr:spPr>
        <a:xfrm>
          <a:off x="37404675" y="32670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15</xdr:col>
      <xdr:colOff>1295400</xdr:colOff>
      <xdr:row>5</xdr:row>
      <xdr:rowOff>0</xdr:rowOff>
    </xdr:from>
    <xdr:ext cx="38100" cy="381000"/>
    <xdr:sp macro="" textlink="">
      <xdr:nvSpPr>
        <xdr:cNvPr id="118" name="Shape 12">
          <a:extLst>
            <a:ext uri="{FF2B5EF4-FFF2-40B4-BE49-F238E27FC236}">
              <a16:creationId xmlns:a16="http://schemas.microsoft.com/office/drawing/2014/main" id="{5DA44AF7-0018-46AE-BEEB-8B7B0ED66174}"/>
            </a:ext>
          </a:extLst>
        </xdr:cNvPr>
        <xdr:cNvSpPr txBox="1"/>
      </xdr:nvSpPr>
      <xdr:spPr>
        <a:xfrm>
          <a:off x="37414200" y="3267075"/>
          <a:ext cx="38100" cy="38100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15</xdr:col>
      <xdr:colOff>1285875</xdr:colOff>
      <xdr:row>5</xdr:row>
      <xdr:rowOff>0</xdr:rowOff>
    </xdr:from>
    <xdr:ext cx="38100" cy="171450"/>
    <xdr:sp macro="" textlink="">
      <xdr:nvSpPr>
        <xdr:cNvPr id="119" name="Shape 11">
          <a:extLst>
            <a:ext uri="{FF2B5EF4-FFF2-40B4-BE49-F238E27FC236}">
              <a16:creationId xmlns:a16="http://schemas.microsoft.com/office/drawing/2014/main" id="{FE778730-73E1-4507-9936-D1237EF54273}"/>
            </a:ext>
          </a:extLst>
        </xdr:cNvPr>
        <xdr:cNvSpPr txBox="1"/>
      </xdr:nvSpPr>
      <xdr:spPr>
        <a:xfrm>
          <a:off x="37404675" y="32670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15</xdr:col>
      <xdr:colOff>1285875</xdr:colOff>
      <xdr:row>5</xdr:row>
      <xdr:rowOff>0</xdr:rowOff>
    </xdr:from>
    <xdr:ext cx="38100" cy="171450"/>
    <xdr:sp macro="" textlink="">
      <xdr:nvSpPr>
        <xdr:cNvPr id="120" name="Shape 11">
          <a:extLst>
            <a:ext uri="{FF2B5EF4-FFF2-40B4-BE49-F238E27FC236}">
              <a16:creationId xmlns:a16="http://schemas.microsoft.com/office/drawing/2014/main" id="{14ED4410-0055-401C-829A-2217BC0AF7C6}"/>
            </a:ext>
          </a:extLst>
        </xdr:cNvPr>
        <xdr:cNvSpPr txBox="1"/>
      </xdr:nvSpPr>
      <xdr:spPr>
        <a:xfrm>
          <a:off x="37404675" y="32670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15</xdr:col>
      <xdr:colOff>1295400</xdr:colOff>
      <xdr:row>5</xdr:row>
      <xdr:rowOff>0</xdr:rowOff>
    </xdr:from>
    <xdr:ext cx="38100" cy="381000"/>
    <xdr:sp macro="" textlink="">
      <xdr:nvSpPr>
        <xdr:cNvPr id="121" name="Shape 12">
          <a:extLst>
            <a:ext uri="{FF2B5EF4-FFF2-40B4-BE49-F238E27FC236}">
              <a16:creationId xmlns:a16="http://schemas.microsoft.com/office/drawing/2014/main" id="{5F4A622A-0211-46FF-9DE1-212E28ED3A88}"/>
            </a:ext>
          </a:extLst>
        </xdr:cNvPr>
        <xdr:cNvSpPr txBox="1"/>
      </xdr:nvSpPr>
      <xdr:spPr>
        <a:xfrm>
          <a:off x="37414200" y="3267075"/>
          <a:ext cx="38100" cy="38100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15</xdr:col>
      <xdr:colOff>1285875</xdr:colOff>
      <xdr:row>5</xdr:row>
      <xdr:rowOff>0</xdr:rowOff>
    </xdr:from>
    <xdr:ext cx="38100" cy="171450"/>
    <xdr:sp macro="" textlink="">
      <xdr:nvSpPr>
        <xdr:cNvPr id="122" name="Shape 11">
          <a:extLst>
            <a:ext uri="{FF2B5EF4-FFF2-40B4-BE49-F238E27FC236}">
              <a16:creationId xmlns:a16="http://schemas.microsoft.com/office/drawing/2014/main" id="{C0515674-24E0-492E-8B56-7AFB9608A68B}"/>
            </a:ext>
          </a:extLst>
        </xdr:cNvPr>
        <xdr:cNvSpPr txBox="1"/>
      </xdr:nvSpPr>
      <xdr:spPr>
        <a:xfrm>
          <a:off x="37404675" y="32670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15</xdr:col>
      <xdr:colOff>1285875</xdr:colOff>
      <xdr:row>5</xdr:row>
      <xdr:rowOff>0</xdr:rowOff>
    </xdr:from>
    <xdr:ext cx="38100" cy="171450"/>
    <xdr:sp macro="" textlink="">
      <xdr:nvSpPr>
        <xdr:cNvPr id="123" name="Shape 11">
          <a:extLst>
            <a:ext uri="{FF2B5EF4-FFF2-40B4-BE49-F238E27FC236}">
              <a16:creationId xmlns:a16="http://schemas.microsoft.com/office/drawing/2014/main" id="{42BF30A9-BCDA-4723-9302-7EEF96B908A7}"/>
            </a:ext>
          </a:extLst>
        </xdr:cNvPr>
        <xdr:cNvSpPr txBox="1"/>
      </xdr:nvSpPr>
      <xdr:spPr>
        <a:xfrm>
          <a:off x="37404675" y="32670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15</xdr:col>
      <xdr:colOff>1295400</xdr:colOff>
      <xdr:row>5</xdr:row>
      <xdr:rowOff>0</xdr:rowOff>
    </xdr:from>
    <xdr:ext cx="38100" cy="381000"/>
    <xdr:sp macro="" textlink="">
      <xdr:nvSpPr>
        <xdr:cNvPr id="124" name="Shape 12">
          <a:extLst>
            <a:ext uri="{FF2B5EF4-FFF2-40B4-BE49-F238E27FC236}">
              <a16:creationId xmlns:a16="http://schemas.microsoft.com/office/drawing/2014/main" id="{EC0D87B2-F1BD-409E-8C11-BE8FCE6C322E}"/>
            </a:ext>
          </a:extLst>
        </xdr:cNvPr>
        <xdr:cNvSpPr txBox="1"/>
      </xdr:nvSpPr>
      <xdr:spPr>
        <a:xfrm>
          <a:off x="37414200" y="3267075"/>
          <a:ext cx="38100" cy="38100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125" name="TextBox 124">
          <a:extLst>
            <a:ext uri="{FF2B5EF4-FFF2-40B4-BE49-F238E27FC236}">
              <a16:creationId xmlns:a16="http://schemas.microsoft.com/office/drawing/2014/main" id="{BCA24480-0D50-4709-9297-C848F85782BF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126" name="TextBox 125">
          <a:extLst>
            <a:ext uri="{FF2B5EF4-FFF2-40B4-BE49-F238E27FC236}">
              <a16:creationId xmlns:a16="http://schemas.microsoft.com/office/drawing/2014/main" id="{AD696C0A-F420-4F0A-9EF9-6E41AA29B05B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127" name="TextBox 126">
          <a:extLst>
            <a:ext uri="{FF2B5EF4-FFF2-40B4-BE49-F238E27FC236}">
              <a16:creationId xmlns:a16="http://schemas.microsoft.com/office/drawing/2014/main" id="{CB6CCB77-09C8-40B7-8231-6F2DADDD06EE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128" name="TextBox 127">
          <a:extLst>
            <a:ext uri="{FF2B5EF4-FFF2-40B4-BE49-F238E27FC236}">
              <a16:creationId xmlns:a16="http://schemas.microsoft.com/office/drawing/2014/main" id="{C34B23F9-6407-4A7D-8D64-240222EBEC78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129" name="TextBox 128">
          <a:extLst>
            <a:ext uri="{FF2B5EF4-FFF2-40B4-BE49-F238E27FC236}">
              <a16:creationId xmlns:a16="http://schemas.microsoft.com/office/drawing/2014/main" id="{1945120A-6234-490A-95F2-A326D17017C3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130" name="TextBox 129">
          <a:extLst>
            <a:ext uri="{FF2B5EF4-FFF2-40B4-BE49-F238E27FC236}">
              <a16:creationId xmlns:a16="http://schemas.microsoft.com/office/drawing/2014/main" id="{B1CEACB1-53B5-4A9D-BCC0-950D8E07C733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131" name="TextBox 130">
          <a:extLst>
            <a:ext uri="{FF2B5EF4-FFF2-40B4-BE49-F238E27FC236}">
              <a16:creationId xmlns:a16="http://schemas.microsoft.com/office/drawing/2014/main" id="{4AF9E10B-CF44-49AF-8E68-13CC287713A3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132" name="TextBox 131">
          <a:extLst>
            <a:ext uri="{FF2B5EF4-FFF2-40B4-BE49-F238E27FC236}">
              <a16:creationId xmlns:a16="http://schemas.microsoft.com/office/drawing/2014/main" id="{71BB681A-C764-4AEE-A5EF-8F86595CC984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133" name="TextBox 132">
          <a:extLst>
            <a:ext uri="{FF2B5EF4-FFF2-40B4-BE49-F238E27FC236}">
              <a16:creationId xmlns:a16="http://schemas.microsoft.com/office/drawing/2014/main" id="{1B5361A0-FD6B-4EDA-AFF5-8F69CD59CD01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134" name="TextBox 133">
          <a:extLst>
            <a:ext uri="{FF2B5EF4-FFF2-40B4-BE49-F238E27FC236}">
              <a16:creationId xmlns:a16="http://schemas.microsoft.com/office/drawing/2014/main" id="{5316C27F-FCC9-4648-89D1-D3067EDC7059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135" name="TextBox 134">
          <a:extLst>
            <a:ext uri="{FF2B5EF4-FFF2-40B4-BE49-F238E27FC236}">
              <a16:creationId xmlns:a16="http://schemas.microsoft.com/office/drawing/2014/main" id="{7E96AF06-824D-4A6B-9B9B-FF5513B00F19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136" name="TextBox 135">
          <a:extLst>
            <a:ext uri="{FF2B5EF4-FFF2-40B4-BE49-F238E27FC236}">
              <a16:creationId xmlns:a16="http://schemas.microsoft.com/office/drawing/2014/main" id="{DB6907FD-13EF-4B06-974F-F6422F07FC05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137" name="TextBox 136">
          <a:extLst>
            <a:ext uri="{FF2B5EF4-FFF2-40B4-BE49-F238E27FC236}">
              <a16:creationId xmlns:a16="http://schemas.microsoft.com/office/drawing/2014/main" id="{A6473938-03F8-42F3-BECB-D3D9A9EEC0D3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138" name="TextBox 137">
          <a:extLst>
            <a:ext uri="{FF2B5EF4-FFF2-40B4-BE49-F238E27FC236}">
              <a16:creationId xmlns:a16="http://schemas.microsoft.com/office/drawing/2014/main" id="{65DD669C-3B4E-4A4E-AA4C-EC099E6043F6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139" name="TextBox 138">
          <a:extLst>
            <a:ext uri="{FF2B5EF4-FFF2-40B4-BE49-F238E27FC236}">
              <a16:creationId xmlns:a16="http://schemas.microsoft.com/office/drawing/2014/main" id="{9FB4DA82-E7B2-4A06-9FA4-DC983B3001C4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140" name="TextBox 139">
          <a:extLst>
            <a:ext uri="{FF2B5EF4-FFF2-40B4-BE49-F238E27FC236}">
              <a16:creationId xmlns:a16="http://schemas.microsoft.com/office/drawing/2014/main" id="{03E5A8FE-8FF2-4640-BB49-ECA8C7D803DF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141" name="TextBox 140">
          <a:extLst>
            <a:ext uri="{FF2B5EF4-FFF2-40B4-BE49-F238E27FC236}">
              <a16:creationId xmlns:a16="http://schemas.microsoft.com/office/drawing/2014/main" id="{8F6C220D-9C57-4EA0-A500-933D1D58812E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142" name="TextBox 141">
          <a:extLst>
            <a:ext uri="{FF2B5EF4-FFF2-40B4-BE49-F238E27FC236}">
              <a16:creationId xmlns:a16="http://schemas.microsoft.com/office/drawing/2014/main" id="{88DD2617-BE02-47BE-A2CE-F3E8A12AD896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143" name="TextBox 142">
          <a:extLst>
            <a:ext uri="{FF2B5EF4-FFF2-40B4-BE49-F238E27FC236}">
              <a16:creationId xmlns:a16="http://schemas.microsoft.com/office/drawing/2014/main" id="{B410315B-A8F0-486E-830F-B0A58A700B3A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144" name="TextBox 143">
          <a:extLst>
            <a:ext uri="{FF2B5EF4-FFF2-40B4-BE49-F238E27FC236}">
              <a16:creationId xmlns:a16="http://schemas.microsoft.com/office/drawing/2014/main" id="{E6CD9CA0-6088-45CE-BF5E-C05A7CEAFC20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145" name="TextBox 144">
          <a:extLst>
            <a:ext uri="{FF2B5EF4-FFF2-40B4-BE49-F238E27FC236}">
              <a16:creationId xmlns:a16="http://schemas.microsoft.com/office/drawing/2014/main" id="{D93FDFD7-8421-4AF0-A1C5-3BC6D0880207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146" name="TextBox 145">
          <a:extLst>
            <a:ext uri="{FF2B5EF4-FFF2-40B4-BE49-F238E27FC236}">
              <a16:creationId xmlns:a16="http://schemas.microsoft.com/office/drawing/2014/main" id="{C580D954-2933-4C73-85E4-53DD7C44DC92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147" name="TextBox 146">
          <a:extLst>
            <a:ext uri="{FF2B5EF4-FFF2-40B4-BE49-F238E27FC236}">
              <a16:creationId xmlns:a16="http://schemas.microsoft.com/office/drawing/2014/main" id="{3AB611E0-A2B4-4E45-B25C-0789333CC376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148" name="TextBox 147">
          <a:extLst>
            <a:ext uri="{FF2B5EF4-FFF2-40B4-BE49-F238E27FC236}">
              <a16:creationId xmlns:a16="http://schemas.microsoft.com/office/drawing/2014/main" id="{753BB739-7B83-4DE6-B62A-591728826E94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149" name="TextBox 148">
          <a:extLst>
            <a:ext uri="{FF2B5EF4-FFF2-40B4-BE49-F238E27FC236}">
              <a16:creationId xmlns:a16="http://schemas.microsoft.com/office/drawing/2014/main" id="{37686E74-9DE1-4B9C-8440-390C76E49F42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150" name="TextBox 149">
          <a:extLst>
            <a:ext uri="{FF2B5EF4-FFF2-40B4-BE49-F238E27FC236}">
              <a16:creationId xmlns:a16="http://schemas.microsoft.com/office/drawing/2014/main" id="{6BBDE2BB-8656-494B-97F5-BEBD91E142E3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151" name="TextBox 150">
          <a:extLst>
            <a:ext uri="{FF2B5EF4-FFF2-40B4-BE49-F238E27FC236}">
              <a16:creationId xmlns:a16="http://schemas.microsoft.com/office/drawing/2014/main" id="{9B524626-6B9B-4262-966B-CC817809FB72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152" name="TextBox 151">
          <a:extLst>
            <a:ext uri="{FF2B5EF4-FFF2-40B4-BE49-F238E27FC236}">
              <a16:creationId xmlns:a16="http://schemas.microsoft.com/office/drawing/2014/main" id="{2001B935-307E-4EA8-883C-57731AEE649C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153" name="TextBox 152">
          <a:extLst>
            <a:ext uri="{FF2B5EF4-FFF2-40B4-BE49-F238E27FC236}">
              <a16:creationId xmlns:a16="http://schemas.microsoft.com/office/drawing/2014/main" id="{E3887C1B-A63E-43CD-8F4F-D0E598C37E1F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154" name="TextBox 153">
          <a:extLst>
            <a:ext uri="{FF2B5EF4-FFF2-40B4-BE49-F238E27FC236}">
              <a16:creationId xmlns:a16="http://schemas.microsoft.com/office/drawing/2014/main" id="{629AF0DF-8B4A-4673-BA69-AF158E08965E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155" name="TextBox 154">
          <a:extLst>
            <a:ext uri="{FF2B5EF4-FFF2-40B4-BE49-F238E27FC236}">
              <a16:creationId xmlns:a16="http://schemas.microsoft.com/office/drawing/2014/main" id="{1E4A66C0-26D1-44B2-A472-5E8409EDA387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156" name="TextBox 155">
          <a:extLst>
            <a:ext uri="{FF2B5EF4-FFF2-40B4-BE49-F238E27FC236}">
              <a16:creationId xmlns:a16="http://schemas.microsoft.com/office/drawing/2014/main" id="{3DD6D1DD-C802-4916-B93E-1101A2B97548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157" name="TextBox 156">
          <a:extLst>
            <a:ext uri="{FF2B5EF4-FFF2-40B4-BE49-F238E27FC236}">
              <a16:creationId xmlns:a16="http://schemas.microsoft.com/office/drawing/2014/main" id="{A3FF3617-3481-4D75-A293-9DFA2BA956B4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158" name="TextBox 157">
          <a:extLst>
            <a:ext uri="{FF2B5EF4-FFF2-40B4-BE49-F238E27FC236}">
              <a16:creationId xmlns:a16="http://schemas.microsoft.com/office/drawing/2014/main" id="{FFDFE42E-F6DB-4381-B218-048247639886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159" name="TextBox 158">
          <a:extLst>
            <a:ext uri="{FF2B5EF4-FFF2-40B4-BE49-F238E27FC236}">
              <a16:creationId xmlns:a16="http://schemas.microsoft.com/office/drawing/2014/main" id="{AE244C77-8307-4672-B8A7-A5C588E6C964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160" name="TextBox 159">
          <a:extLst>
            <a:ext uri="{FF2B5EF4-FFF2-40B4-BE49-F238E27FC236}">
              <a16:creationId xmlns:a16="http://schemas.microsoft.com/office/drawing/2014/main" id="{7238E4E9-8843-4981-8A73-750B6E0F2BA9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161" name="TextBox 160">
          <a:extLst>
            <a:ext uri="{FF2B5EF4-FFF2-40B4-BE49-F238E27FC236}">
              <a16:creationId xmlns:a16="http://schemas.microsoft.com/office/drawing/2014/main" id="{9A8DE19F-267C-4909-BE0A-E0997395A2E2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162" name="TextBox 161">
          <a:extLst>
            <a:ext uri="{FF2B5EF4-FFF2-40B4-BE49-F238E27FC236}">
              <a16:creationId xmlns:a16="http://schemas.microsoft.com/office/drawing/2014/main" id="{E0E61C22-144E-4389-8AC8-B6EECEF0E488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163" name="TextBox 162">
          <a:extLst>
            <a:ext uri="{FF2B5EF4-FFF2-40B4-BE49-F238E27FC236}">
              <a16:creationId xmlns:a16="http://schemas.microsoft.com/office/drawing/2014/main" id="{4F5C8C9F-CC5C-45C1-AF8A-CD564786A610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164" name="TextBox 163">
          <a:extLst>
            <a:ext uri="{FF2B5EF4-FFF2-40B4-BE49-F238E27FC236}">
              <a16:creationId xmlns:a16="http://schemas.microsoft.com/office/drawing/2014/main" id="{9CE90D03-604A-49D0-B9EB-E3A0CE2123BF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165" name="TextBox 164">
          <a:extLst>
            <a:ext uri="{FF2B5EF4-FFF2-40B4-BE49-F238E27FC236}">
              <a16:creationId xmlns:a16="http://schemas.microsoft.com/office/drawing/2014/main" id="{C73EFFFF-A2D1-435A-90BA-539BA7AC1DDF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166" name="TextBox 165">
          <a:extLst>
            <a:ext uri="{FF2B5EF4-FFF2-40B4-BE49-F238E27FC236}">
              <a16:creationId xmlns:a16="http://schemas.microsoft.com/office/drawing/2014/main" id="{A795A105-BB84-42D5-9292-60A0C2DBAA01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167" name="TextBox 166">
          <a:extLst>
            <a:ext uri="{FF2B5EF4-FFF2-40B4-BE49-F238E27FC236}">
              <a16:creationId xmlns:a16="http://schemas.microsoft.com/office/drawing/2014/main" id="{0E339B31-43BE-474B-A284-6E36D33B7FD5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168" name="TextBox 167">
          <a:extLst>
            <a:ext uri="{FF2B5EF4-FFF2-40B4-BE49-F238E27FC236}">
              <a16:creationId xmlns:a16="http://schemas.microsoft.com/office/drawing/2014/main" id="{5F87A410-379C-495E-82DE-040E8666D9D2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169" name="TextBox 168">
          <a:extLst>
            <a:ext uri="{FF2B5EF4-FFF2-40B4-BE49-F238E27FC236}">
              <a16:creationId xmlns:a16="http://schemas.microsoft.com/office/drawing/2014/main" id="{5C53336D-EA7D-4570-9394-991E38FE1709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170" name="TextBox 169">
          <a:extLst>
            <a:ext uri="{FF2B5EF4-FFF2-40B4-BE49-F238E27FC236}">
              <a16:creationId xmlns:a16="http://schemas.microsoft.com/office/drawing/2014/main" id="{2647C5D0-80C8-4AFC-9F90-23FCAE63B1A1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171" name="TextBox 170">
          <a:extLst>
            <a:ext uri="{FF2B5EF4-FFF2-40B4-BE49-F238E27FC236}">
              <a16:creationId xmlns:a16="http://schemas.microsoft.com/office/drawing/2014/main" id="{4052BA2F-BEB3-428D-8E13-CB4A7A885B53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172" name="TextBox 171">
          <a:extLst>
            <a:ext uri="{FF2B5EF4-FFF2-40B4-BE49-F238E27FC236}">
              <a16:creationId xmlns:a16="http://schemas.microsoft.com/office/drawing/2014/main" id="{2EB781FC-A71C-43AD-BAFC-58045F7CDAFF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173" name="TextBox 172">
          <a:extLst>
            <a:ext uri="{FF2B5EF4-FFF2-40B4-BE49-F238E27FC236}">
              <a16:creationId xmlns:a16="http://schemas.microsoft.com/office/drawing/2014/main" id="{E42E0D9A-14FC-478C-BAFB-18712D9FB8E8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174" name="TextBox 173">
          <a:extLst>
            <a:ext uri="{FF2B5EF4-FFF2-40B4-BE49-F238E27FC236}">
              <a16:creationId xmlns:a16="http://schemas.microsoft.com/office/drawing/2014/main" id="{E90D6C85-FB77-49A7-885B-C3D78A2A6A3D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175" name="TextBox 174">
          <a:extLst>
            <a:ext uri="{FF2B5EF4-FFF2-40B4-BE49-F238E27FC236}">
              <a16:creationId xmlns:a16="http://schemas.microsoft.com/office/drawing/2014/main" id="{41F9A6BA-56D0-47B1-9CFC-341B3C36159A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176" name="TextBox 175">
          <a:extLst>
            <a:ext uri="{FF2B5EF4-FFF2-40B4-BE49-F238E27FC236}">
              <a16:creationId xmlns:a16="http://schemas.microsoft.com/office/drawing/2014/main" id="{04760A0F-B6CA-4521-81EE-F607B1C557E6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177" name="TextBox 176">
          <a:extLst>
            <a:ext uri="{FF2B5EF4-FFF2-40B4-BE49-F238E27FC236}">
              <a16:creationId xmlns:a16="http://schemas.microsoft.com/office/drawing/2014/main" id="{32A9AAAB-E4EF-40EF-A15C-1A7CF31763FD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178" name="TextBox 177">
          <a:extLst>
            <a:ext uri="{FF2B5EF4-FFF2-40B4-BE49-F238E27FC236}">
              <a16:creationId xmlns:a16="http://schemas.microsoft.com/office/drawing/2014/main" id="{352DA9D3-3CD9-4A05-8172-78683E58B343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179" name="TextBox 178">
          <a:extLst>
            <a:ext uri="{FF2B5EF4-FFF2-40B4-BE49-F238E27FC236}">
              <a16:creationId xmlns:a16="http://schemas.microsoft.com/office/drawing/2014/main" id="{2EA2D3F7-7A5E-4C11-8691-FD4059DD1348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180" name="TextBox 179">
          <a:extLst>
            <a:ext uri="{FF2B5EF4-FFF2-40B4-BE49-F238E27FC236}">
              <a16:creationId xmlns:a16="http://schemas.microsoft.com/office/drawing/2014/main" id="{04124922-BE56-4A8F-8830-B2261156E4DD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181" name="TextBox 180">
          <a:extLst>
            <a:ext uri="{FF2B5EF4-FFF2-40B4-BE49-F238E27FC236}">
              <a16:creationId xmlns:a16="http://schemas.microsoft.com/office/drawing/2014/main" id="{2B9B1387-15FE-44AF-8714-FFB3DBA69281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182" name="TextBox 181">
          <a:extLst>
            <a:ext uri="{FF2B5EF4-FFF2-40B4-BE49-F238E27FC236}">
              <a16:creationId xmlns:a16="http://schemas.microsoft.com/office/drawing/2014/main" id="{A4DC1DD6-A725-4580-88F1-5EB3A3D13AA0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183" name="TextBox 182">
          <a:extLst>
            <a:ext uri="{FF2B5EF4-FFF2-40B4-BE49-F238E27FC236}">
              <a16:creationId xmlns:a16="http://schemas.microsoft.com/office/drawing/2014/main" id="{E73F13A5-5D63-4C4F-AB92-378F8C492384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184" name="TextBox 183">
          <a:extLst>
            <a:ext uri="{FF2B5EF4-FFF2-40B4-BE49-F238E27FC236}">
              <a16:creationId xmlns:a16="http://schemas.microsoft.com/office/drawing/2014/main" id="{E5655266-D47E-48FC-9CFB-B8DA640D9E8C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185" name="TextBox 184">
          <a:extLst>
            <a:ext uri="{FF2B5EF4-FFF2-40B4-BE49-F238E27FC236}">
              <a16:creationId xmlns:a16="http://schemas.microsoft.com/office/drawing/2014/main" id="{9A518D29-9A6C-4510-B398-BA68E79FC6BF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186" name="TextBox 185">
          <a:extLst>
            <a:ext uri="{FF2B5EF4-FFF2-40B4-BE49-F238E27FC236}">
              <a16:creationId xmlns:a16="http://schemas.microsoft.com/office/drawing/2014/main" id="{C2D04C2C-4D5C-4E21-B101-DC4B30E1AEEF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187" name="TextBox 186">
          <a:extLst>
            <a:ext uri="{FF2B5EF4-FFF2-40B4-BE49-F238E27FC236}">
              <a16:creationId xmlns:a16="http://schemas.microsoft.com/office/drawing/2014/main" id="{DD3D597E-BCEC-4607-98E7-F3E5360F706D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188" name="TextBox 187">
          <a:extLst>
            <a:ext uri="{FF2B5EF4-FFF2-40B4-BE49-F238E27FC236}">
              <a16:creationId xmlns:a16="http://schemas.microsoft.com/office/drawing/2014/main" id="{953C2FDF-97A7-49E8-A19F-8176025996A1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189" name="TextBox 188">
          <a:extLst>
            <a:ext uri="{FF2B5EF4-FFF2-40B4-BE49-F238E27FC236}">
              <a16:creationId xmlns:a16="http://schemas.microsoft.com/office/drawing/2014/main" id="{E9EEC75E-D5BD-436B-B745-70B25B61AF4D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190" name="TextBox 189">
          <a:extLst>
            <a:ext uri="{FF2B5EF4-FFF2-40B4-BE49-F238E27FC236}">
              <a16:creationId xmlns:a16="http://schemas.microsoft.com/office/drawing/2014/main" id="{5FAD237C-D119-42D2-AB24-052D1DA609B0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191" name="TextBox 190">
          <a:extLst>
            <a:ext uri="{FF2B5EF4-FFF2-40B4-BE49-F238E27FC236}">
              <a16:creationId xmlns:a16="http://schemas.microsoft.com/office/drawing/2014/main" id="{7D67BF91-F85D-49E7-B5AE-8357DB8E2126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192" name="TextBox 191">
          <a:extLst>
            <a:ext uri="{FF2B5EF4-FFF2-40B4-BE49-F238E27FC236}">
              <a16:creationId xmlns:a16="http://schemas.microsoft.com/office/drawing/2014/main" id="{2289192E-3292-40FF-8865-33D46B04B9B8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193" name="TextBox 192">
          <a:extLst>
            <a:ext uri="{FF2B5EF4-FFF2-40B4-BE49-F238E27FC236}">
              <a16:creationId xmlns:a16="http://schemas.microsoft.com/office/drawing/2014/main" id="{0DECF910-6E19-49BE-985F-B7312D39B924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194" name="TextBox 193">
          <a:extLst>
            <a:ext uri="{FF2B5EF4-FFF2-40B4-BE49-F238E27FC236}">
              <a16:creationId xmlns:a16="http://schemas.microsoft.com/office/drawing/2014/main" id="{34AC4ABE-E5BC-4780-85B8-8298D3A8A5B5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195" name="TextBox 194">
          <a:extLst>
            <a:ext uri="{FF2B5EF4-FFF2-40B4-BE49-F238E27FC236}">
              <a16:creationId xmlns:a16="http://schemas.microsoft.com/office/drawing/2014/main" id="{EF54DFD4-D4AF-43D5-BAF5-8616A221EE44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196" name="TextBox 195">
          <a:extLst>
            <a:ext uri="{FF2B5EF4-FFF2-40B4-BE49-F238E27FC236}">
              <a16:creationId xmlns:a16="http://schemas.microsoft.com/office/drawing/2014/main" id="{F878B988-598D-4A5C-9F44-E1FDB37A95B0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197" name="TextBox 196">
          <a:extLst>
            <a:ext uri="{FF2B5EF4-FFF2-40B4-BE49-F238E27FC236}">
              <a16:creationId xmlns:a16="http://schemas.microsoft.com/office/drawing/2014/main" id="{9C4168AD-0BA9-4B23-8B46-42737D5B3EA6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198" name="TextBox 197">
          <a:extLst>
            <a:ext uri="{FF2B5EF4-FFF2-40B4-BE49-F238E27FC236}">
              <a16:creationId xmlns:a16="http://schemas.microsoft.com/office/drawing/2014/main" id="{E2026B8E-A0A0-478C-A251-582EC89EF562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199" name="TextBox 198">
          <a:extLst>
            <a:ext uri="{FF2B5EF4-FFF2-40B4-BE49-F238E27FC236}">
              <a16:creationId xmlns:a16="http://schemas.microsoft.com/office/drawing/2014/main" id="{A7802742-A4C8-4D7F-88E7-49815CCDD61B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200" name="TextBox 199">
          <a:extLst>
            <a:ext uri="{FF2B5EF4-FFF2-40B4-BE49-F238E27FC236}">
              <a16:creationId xmlns:a16="http://schemas.microsoft.com/office/drawing/2014/main" id="{4A560628-1C98-4573-82DD-64B56C715B19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201" name="TextBox 200">
          <a:extLst>
            <a:ext uri="{FF2B5EF4-FFF2-40B4-BE49-F238E27FC236}">
              <a16:creationId xmlns:a16="http://schemas.microsoft.com/office/drawing/2014/main" id="{B263CC4E-D488-4C6B-8245-140E302C7D52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202" name="TextBox 201">
          <a:extLst>
            <a:ext uri="{FF2B5EF4-FFF2-40B4-BE49-F238E27FC236}">
              <a16:creationId xmlns:a16="http://schemas.microsoft.com/office/drawing/2014/main" id="{D12DF5AB-7790-4CFD-A4F6-1B7B2FF5F844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203" name="TextBox 202">
          <a:extLst>
            <a:ext uri="{FF2B5EF4-FFF2-40B4-BE49-F238E27FC236}">
              <a16:creationId xmlns:a16="http://schemas.microsoft.com/office/drawing/2014/main" id="{CF0E4ECC-A94B-4CFB-85FD-8C8FCB70C4AB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204" name="TextBox 203">
          <a:extLst>
            <a:ext uri="{FF2B5EF4-FFF2-40B4-BE49-F238E27FC236}">
              <a16:creationId xmlns:a16="http://schemas.microsoft.com/office/drawing/2014/main" id="{1DA59400-AEE7-4B35-B0B1-B2578D1E4280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205" name="TextBox 204">
          <a:extLst>
            <a:ext uri="{FF2B5EF4-FFF2-40B4-BE49-F238E27FC236}">
              <a16:creationId xmlns:a16="http://schemas.microsoft.com/office/drawing/2014/main" id="{2756065D-8364-45A4-9514-A43B72668824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206" name="TextBox 205">
          <a:extLst>
            <a:ext uri="{FF2B5EF4-FFF2-40B4-BE49-F238E27FC236}">
              <a16:creationId xmlns:a16="http://schemas.microsoft.com/office/drawing/2014/main" id="{F57DA01B-CF97-4C71-BE2D-AA407A9E5081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207" name="TextBox 206">
          <a:extLst>
            <a:ext uri="{FF2B5EF4-FFF2-40B4-BE49-F238E27FC236}">
              <a16:creationId xmlns:a16="http://schemas.microsoft.com/office/drawing/2014/main" id="{F06B9882-6683-4F9B-A17F-7330B49F6D75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208" name="TextBox 207">
          <a:extLst>
            <a:ext uri="{FF2B5EF4-FFF2-40B4-BE49-F238E27FC236}">
              <a16:creationId xmlns:a16="http://schemas.microsoft.com/office/drawing/2014/main" id="{18A8CE63-BC98-49EE-9057-C0189E44F06D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209" name="TextBox 208">
          <a:extLst>
            <a:ext uri="{FF2B5EF4-FFF2-40B4-BE49-F238E27FC236}">
              <a16:creationId xmlns:a16="http://schemas.microsoft.com/office/drawing/2014/main" id="{32B268F6-0DBF-418D-B208-8212D905C51D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210" name="TextBox 209">
          <a:extLst>
            <a:ext uri="{FF2B5EF4-FFF2-40B4-BE49-F238E27FC236}">
              <a16:creationId xmlns:a16="http://schemas.microsoft.com/office/drawing/2014/main" id="{F5CF322C-5524-468A-A048-FC373C71C3FD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211" name="TextBox 210">
          <a:extLst>
            <a:ext uri="{FF2B5EF4-FFF2-40B4-BE49-F238E27FC236}">
              <a16:creationId xmlns:a16="http://schemas.microsoft.com/office/drawing/2014/main" id="{4244CEAF-09AA-4AEE-BDDC-C3E3E1EC6E13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212" name="TextBox 211">
          <a:extLst>
            <a:ext uri="{FF2B5EF4-FFF2-40B4-BE49-F238E27FC236}">
              <a16:creationId xmlns:a16="http://schemas.microsoft.com/office/drawing/2014/main" id="{E12A1BB5-6D13-430C-B93C-E3AD566F106E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213" name="TextBox 212">
          <a:extLst>
            <a:ext uri="{FF2B5EF4-FFF2-40B4-BE49-F238E27FC236}">
              <a16:creationId xmlns:a16="http://schemas.microsoft.com/office/drawing/2014/main" id="{E8FC039A-F728-42D6-8E54-B15B7A7EBBAF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214" name="TextBox 213">
          <a:extLst>
            <a:ext uri="{FF2B5EF4-FFF2-40B4-BE49-F238E27FC236}">
              <a16:creationId xmlns:a16="http://schemas.microsoft.com/office/drawing/2014/main" id="{7FA20B0E-2DC5-4977-9B9A-B50A734936CD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215" name="TextBox 214">
          <a:extLst>
            <a:ext uri="{FF2B5EF4-FFF2-40B4-BE49-F238E27FC236}">
              <a16:creationId xmlns:a16="http://schemas.microsoft.com/office/drawing/2014/main" id="{3FF1A401-4081-4197-87E2-D2DB073A89F9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216" name="TextBox 215">
          <a:extLst>
            <a:ext uri="{FF2B5EF4-FFF2-40B4-BE49-F238E27FC236}">
              <a16:creationId xmlns:a16="http://schemas.microsoft.com/office/drawing/2014/main" id="{A1A20E36-8BD0-4CA6-89A8-AC380164EC06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217" name="TextBox 216">
          <a:extLst>
            <a:ext uri="{FF2B5EF4-FFF2-40B4-BE49-F238E27FC236}">
              <a16:creationId xmlns:a16="http://schemas.microsoft.com/office/drawing/2014/main" id="{C897E256-AC1D-4225-B2FA-6AE71974346F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218" name="TextBox 217">
          <a:extLst>
            <a:ext uri="{FF2B5EF4-FFF2-40B4-BE49-F238E27FC236}">
              <a16:creationId xmlns:a16="http://schemas.microsoft.com/office/drawing/2014/main" id="{BF6E4172-8949-483B-A4DB-B5E522BF2B68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219" name="TextBox 218">
          <a:extLst>
            <a:ext uri="{FF2B5EF4-FFF2-40B4-BE49-F238E27FC236}">
              <a16:creationId xmlns:a16="http://schemas.microsoft.com/office/drawing/2014/main" id="{FD85147A-E661-4F66-A68E-282506CC6BD2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220" name="TextBox 219">
          <a:extLst>
            <a:ext uri="{FF2B5EF4-FFF2-40B4-BE49-F238E27FC236}">
              <a16:creationId xmlns:a16="http://schemas.microsoft.com/office/drawing/2014/main" id="{D9963367-3670-44EF-A2CA-016A9E81DD7E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221" name="TextBox 220">
          <a:extLst>
            <a:ext uri="{FF2B5EF4-FFF2-40B4-BE49-F238E27FC236}">
              <a16:creationId xmlns:a16="http://schemas.microsoft.com/office/drawing/2014/main" id="{50791254-757D-41B0-8618-6F79C1D342C7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222" name="TextBox 221">
          <a:extLst>
            <a:ext uri="{FF2B5EF4-FFF2-40B4-BE49-F238E27FC236}">
              <a16:creationId xmlns:a16="http://schemas.microsoft.com/office/drawing/2014/main" id="{CF9758B8-8B33-48D1-A314-AB9D135F8E6B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223" name="TextBox 222">
          <a:extLst>
            <a:ext uri="{FF2B5EF4-FFF2-40B4-BE49-F238E27FC236}">
              <a16:creationId xmlns:a16="http://schemas.microsoft.com/office/drawing/2014/main" id="{403DAF50-03C3-4819-9714-CFB2DFC89CD8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224" name="TextBox 223">
          <a:extLst>
            <a:ext uri="{FF2B5EF4-FFF2-40B4-BE49-F238E27FC236}">
              <a16:creationId xmlns:a16="http://schemas.microsoft.com/office/drawing/2014/main" id="{62516E30-56DE-47F3-8CB7-AAB4B52A5874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225" name="TextBox 224">
          <a:extLst>
            <a:ext uri="{FF2B5EF4-FFF2-40B4-BE49-F238E27FC236}">
              <a16:creationId xmlns:a16="http://schemas.microsoft.com/office/drawing/2014/main" id="{6A0BD442-86DD-4831-BBF8-0BFA528B5561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226" name="TextBox 225">
          <a:extLst>
            <a:ext uri="{FF2B5EF4-FFF2-40B4-BE49-F238E27FC236}">
              <a16:creationId xmlns:a16="http://schemas.microsoft.com/office/drawing/2014/main" id="{680C4469-FCD6-4001-8B39-262E5F5A6F18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227" name="TextBox 226">
          <a:extLst>
            <a:ext uri="{FF2B5EF4-FFF2-40B4-BE49-F238E27FC236}">
              <a16:creationId xmlns:a16="http://schemas.microsoft.com/office/drawing/2014/main" id="{6E4EE6F9-9AA8-4AD2-BAE4-C89F6820AAD8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228" name="TextBox 227">
          <a:extLst>
            <a:ext uri="{FF2B5EF4-FFF2-40B4-BE49-F238E27FC236}">
              <a16:creationId xmlns:a16="http://schemas.microsoft.com/office/drawing/2014/main" id="{BE6C9062-8EAA-4778-B857-725BA2F87589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229" name="TextBox 228">
          <a:extLst>
            <a:ext uri="{FF2B5EF4-FFF2-40B4-BE49-F238E27FC236}">
              <a16:creationId xmlns:a16="http://schemas.microsoft.com/office/drawing/2014/main" id="{BE652AA2-990A-4C7D-AE67-A7A027DEEF82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230" name="TextBox 229">
          <a:extLst>
            <a:ext uri="{FF2B5EF4-FFF2-40B4-BE49-F238E27FC236}">
              <a16:creationId xmlns:a16="http://schemas.microsoft.com/office/drawing/2014/main" id="{C30ED2FA-FE1C-4566-9092-398015E3D1E8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231" name="TextBox 230">
          <a:extLst>
            <a:ext uri="{FF2B5EF4-FFF2-40B4-BE49-F238E27FC236}">
              <a16:creationId xmlns:a16="http://schemas.microsoft.com/office/drawing/2014/main" id="{F55E8A93-713B-409B-A9ED-9AFCBCAA3535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232" name="TextBox 231">
          <a:extLst>
            <a:ext uri="{FF2B5EF4-FFF2-40B4-BE49-F238E27FC236}">
              <a16:creationId xmlns:a16="http://schemas.microsoft.com/office/drawing/2014/main" id="{AFBCD58C-418F-448E-8AE5-15A0AF811F66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233" name="TextBox 232">
          <a:extLst>
            <a:ext uri="{FF2B5EF4-FFF2-40B4-BE49-F238E27FC236}">
              <a16:creationId xmlns:a16="http://schemas.microsoft.com/office/drawing/2014/main" id="{3E4D80BC-3958-4DF2-85F9-45BBA1247750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234" name="TextBox 233">
          <a:extLst>
            <a:ext uri="{FF2B5EF4-FFF2-40B4-BE49-F238E27FC236}">
              <a16:creationId xmlns:a16="http://schemas.microsoft.com/office/drawing/2014/main" id="{72BD0A26-9D8B-4F26-A94C-9810D263AC06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235" name="TextBox 234">
          <a:extLst>
            <a:ext uri="{FF2B5EF4-FFF2-40B4-BE49-F238E27FC236}">
              <a16:creationId xmlns:a16="http://schemas.microsoft.com/office/drawing/2014/main" id="{3E95DE05-965E-45BE-BE48-6FCA4E2D5362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236" name="TextBox 235">
          <a:extLst>
            <a:ext uri="{FF2B5EF4-FFF2-40B4-BE49-F238E27FC236}">
              <a16:creationId xmlns:a16="http://schemas.microsoft.com/office/drawing/2014/main" id="{2423A5B8-B3C3-46C5-83AE-2196D21A9AF4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237" name="TextBox 236">
          <a:extLst>
            <a:ext uri="{FF2B5EF4-FFF2-40B4-BE49-F238E27FC236}">
              <a16:creationId xmlns:a16="http://schemas.microsoft.com/office/drawing/2014/main" id="{16F9BBDB-0399-4656-B650-239B1EE66EB1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238" name="TextBox 237">
          <a:extLst>
            <a:ext uri="{FF2B5EF4-FFF2-40B4-BE49-F238E27FC236}">
              <a16:creationId xmlns:a16="http://schemas.microsoft.com/office/drawing/2014/main" id="{F4DEBED9-6FBC-4EB6-B1D6-A4EFF5A2296E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239" name="TextBox 238">
          <a:extLst>
            <a:ext uri="{FF2B5EF4-FFF2-40B4-BE49-F238E27FC236}">
              <a16:creationId xmlns:a16="http://schemas.microsoft.com/office/drawing/2014/main" id="{708BBF79-AF5F-4CC5-9FB7-48A68C3EA314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240" name="TextBox 239">
          <a:extLst>
            <a:ext uri="{FF2B5EF4-FFF2-40B4-BE49-F238E27FC236}">
              <a16:creationId xmlns:a16="http://schemas.microsoft.com/office/drawing/2014/main" id="{EC418DA0-C46E-4E35-BC70-2D0911C8B487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241" name="TextBox 240">
          <a:extLst>
            <a:ext uri="{FF2B5EF4-FFF2-40B4-BE49-F238E27FC236}">
              <a16:creationId xmlns:a16="http://schemas.microsoft.com/office/drawing/2014/main" id="{CC38446F-EC6A-4A44-ACAC-FC909C489B16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242" name="TextBox 241">
          <a:extLst>
            <a:ext uri="{FF2B5EF4-FFF2-40B4-BE49-F238E27FC236}">
              <a16:creationId xmlns:a16="http://schemas.microsoft.com/office/drawing/2014/main" id="{6392AA16-670E-4A75-B983-3E7608884329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243" name="TextBox 242">
          <a:extLst>
            <a:ext uri="{FF2B5EF4-FFF2-40B4-BE49-F238E27FC236}">
              <a16:creationId xmlns:a16="http://schemas.microsoft.com/office/drawing/2014/main" id="{D09CD1D8-3C1C-40A1-AA11-5E8F30B55BA8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244" name="TextBox 243">
          <a:extLst>
            <a:ext uri="{FF2B5EF4-FFF2-40B4-BE49-F238E27FC236}">
              <a16:creationId xmlns:a16="http://schemas.microsoft.com/office/drawing/2014/main" id="{284A0B08-6E35-4684-BDDB-2D8F4D306C45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245" name="TextBox 244">
          <a:extLst>
            <a:ext uri="{FF2B5EF4-FFF2-40B4-BE49-F238E27FC236}">
              <a16:creationId xmlns:a16="http://schemas.microsoft.com/office/drawing/2014/main" id="{4643D5EC-E827-4E95-B8A4-8B8CB68AAA9F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246" name="TextBox 245">
          <a:extLst>
            <a:ext uri="{FF2B5EF4-FFF2-40B4-BE49-F238E27FC236}">
              <a16:creationId xmlns:a16="http://schemas.microsoft.com/office/drawing/2014/main" id="{EA7F878D-4AF2-4AEC-BC5C-F4CF1BF40D2B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247" name="TextBox 246">
          <a:extLst>
            <a:ext uri="{FF2B5EF4-FFF2-40B4-BE49-F238E27FC236}">
              <a16:creationId xmlns:a16="http://schemas.microsoft.com/office/drawing/2014/main" id="{5DF9792E-965D-473B-A5A3-F3954B106CDD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248" name="TextBox 247">
          <a:extLst>
            <a:ext uri="{FF2B5EF4-FFF2-40B4-BE49-F238E27FC236}">
              <a16:creationId xmlns:a16="http://schemas.microsoft.com/office/drawing/2014/main" id="{FF6DF2F5-4B7C-46E4-8FBA-0A459878F640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249" name="TextBox 248">
          <a:extLst>
            <a:ext uri="{FF2B5EF4-FFF2-40B4-BE49-F238E27FC236}">
              <a16:creationId xmlns:a16="http://schemas.microsoft.com/office/drawing/2014/main" id="{E4AE4657-E017-4BFB-A52C-3CE609A4B606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250" name="TextBox 249">
          <a:extLst>
            <a:ext uri="{FF2B5EF4-FFF2-40B4-BE49-F238E27FC236}">
              <a16:creationId xmlns:a16="http://schemas.microsoft.com/office/drawing/2014/main" id="{3860F742-9DB5-46E4-8094-4E853298F35E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251" name="TextBox 250">
          <a:extLst>
            <a:ext uri="{FF2B5EF4-FFF2-40B4-BE49-F238E27FC236}">
              <a16:creationId xmlns:a16="http://schemas.microsoft.com/office/drawing/2014/main" id="{375992F9-CCFF-408E-AFA1-F75D130762A3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252" name="TextBox 251">
          <a:extLst>
            <a:ext uri="{FF2B5EF4-FFF2-40B4-BE49-F238E27FC236}">
              <a16:creationId xmlns:a16="http://schemas.microsoft.com/office/drawing/2014/main" id="{102BA345-08D1-49DC-94A1-0058C0DE77A6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253" name="TextBox 252">
          <a:extLst>
            <a:ext uri="{FF2B5EF4-FFF2-40B4-BE49-F238E27FC236}">
              <a16:creationId xmlns:a16="http://schemas.microsoft.com/office/drawing/2014/main" id="{CDFD313A-0F44-4FDC-A5AD-5730B44F7D65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254" name="TextBox 253">
          <a:extLst>
            <a:ext uri="{FF2B5EF4-FFF2-40B4-BE49-F238E27FC236}">
              <a16:creationId xmlns:a16="http://schemas.microsoft.com/office/drawing/2014/main" id="{1DCB8935-3A38-4647-83B7-AD530592D58A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255" name="TextBox 254">
          <a:extLst>
            <a:ext uri="{FF2B5EF4-FFF2-40B4-BE49-F238E27FC236}">
              <a16:creationId xmlns:a16="http://schemas.microsoft.com/office/drawing/2014/main" id="{DD942A00-AE7F-4979-984F-14244193E5C0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256" name="TextBox 255">
          <a:extLst>
            <a:ext uri="{FF2B5EF4-FFF2-40B4-BE49-F238E27FC236}">
              <a16:creationId xmlns:a16="http://schemas.microsoft.com/office/drawing/2014/main" id="{89B7535C-4B98-4B72-93F9-5C1CBD2C06F3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257" name="TextBox 256">
          <a:extLst>
            <a:ext uri="{FF2B5EF4-FFF2-40B4-BE49-F238E27FC236}">
              <a16:creationId xmlns:a16="http://schemas.microsoft.com/office/drawing/2014/main" id="{0183A063-B105-488F-8996-23B7877CC724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258" name="TextBox 257">
          <a:extLst>
            <a:ext uri="{FF2B5EF4-FFF2-40B4-BE49-F238E27FC236}">
              <a16:creationId xmlns:a16="http://schemas.microsoft.com/office/drawing/2014/main" id="{C90985E0-418C-41BE-B573-A3DF0EC12478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259" name="TextBox 258">
          <a:extLst>
            <a:ext uri="{FF2B5EF4-FFF2-40B4-BE49-F238E27FC236}">
              <a16:creationId xmlns:a16="http://schemas.microsoft.com/office/drawing/2014/main" id="{6356B080-FF04-4D14-B03D-6BD3CD5CD836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260" name="TextBox 259">
          <a:extLst>
            <a:ext uri="{FF2B5EF4-FFF2-40B4-BE49-F238E27FC236}">
              <a16:creationId xmlns:a16="http://schemas.microsoft.com/office/drawing/2014/main" id="{A0617D07-57FF-4246-87D0-3907F0964D77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261" name="TextBox 260">
          <a:extLst>
            <a:ext uri="{FF2B5EF4-FFF2-40B4-BE49-F238E27FC236}">
              <a16:creationId xmlns:a16="http://schemas.microsoft.com/office/drawing/2014/main" id="{78E128E1-CDCC-4C0E-88D7-FF4336633E33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262" name="TextBox 261">
          <a:extLst>
            <a:ext uri="{FF2B5EF4-FFF2-40B4-BE49-F238E27FC236}">
              <a16:creationId xmlns:a16="http://schemas.microsoft.com/office/drawing/2014/main" id="{7669D743-6D09-45F0-8AE8-6139CEA3C3FA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263" name="TextBox 262">
          <a:extLst>
            <a:ext uri="{FF2B5EF4-FFF2-40B4-BE49-F238E27FC236}">
              <a16:creationId xmlns:a16="http://schemas.microsoft.com/office/drawing/2014/main" id="{198A826F-2D21-4DFC-8E01-887FC35560A1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264" name="TextBox 263">
          <a:extLst>
            <a:ext uri="{FF2B5EF4-FFF2-40B4-BE49-F238E27FC236}">
              <a16:creationId xmlns:a16="http://schemas.microsoft.com/office/drawing/2014/main" id="{4681A758-8596-40F3-A585-612402614E05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265" name="TextBox 264">
          <a:extLst>
            <a:ext uri="{FF2B5EF4-FFF2-40B4-BE49-F238E27FC236}">
              <a16:creationId xmlns:a16="http://schemas.microsoft.com/office/drawing/2014/main" id="{E1185EE1-2B6D-44F9-9D1F-869EE681C379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266" name="TextBox 265">
          <a:extLst>
            <a:ext uri="{FF2B5EF4-FFF2-40B4-BE49-F238E27FC236}">
              <a16:creationId xmlns:a16="http://schemas.microsoft.com/office/drawing/2014/main" id="{E3E95381-BFD7-4C96-9F80-61AB8A9CC9F1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267" name="TextBox 266">
          <a:extLst>
            <a:ext uri="{FF2B5EF4-FFF2-40B4-BE49-F238E27FC236}">
              <a16:creationId xmlns:a16="http://schemas.microsoft.com/office/drawing/2014/main" id="{2D7778C3-C437-4D39-BE9C-4DE5BE3C5EF1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268" name="TextBox 267">
          <a:extLst>
            <a:ext uri="{FF2B5EF4-FFF2-40B4-BE49-F238E27FC236}">
              <a16:creationId xmlns:a16="http://schemas.microsoft.com/office/drawing/2014/main" id="{39331F17-9713-4775-A791-69B0E4068977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269" name="TextBox 268">
          <a:extLst>
            <a:ext uri="{FF2B5EF4-FFF2-40B4-BE49-F238E27FC236}">
              <a16:creationId xmlns:a16="http://schemas.microsoft.com/office/drawing/2014/main" id="{F79FE728-C468-4649-96B0-9EDA163B3EA4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270" name="TextBox 269">
          <a:extLst>
            <a:ext uri="{FF2B5EF4-FFF2-40B4-BE49-F238E27FC236}">
              <a16:creationId xmlns:a16="http://schemas.microsoft.com/office/drawing/2014/main" id="{34405DB1-2A9C-4E9A-B3A7-F086A3143F43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271" name="TextBox 270">
          <a:extLst>
            <a:ext uri="{FF2B5EF4-FFF2-40B4-BE49-F238E27FC236}">
              <a16:creationId xmlns:a16="http://schemas.microsoft.com/office/drawing/2014/main" id="{B9E987F8-9C5F-4A07-A95E-902653F0FD36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272" name="TextBox 271">
          <a:extLst>
            <a:ext uri="{FF2B5EF4-FFF2-40B4-BE49-F238E27FC236}">
              <a16:creationId xmlns:a16="http://schemas.microsoft.com/office/drawing/2014/main" id="{C43CB9D9-2031-411C-B79E-AD60F4198795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273" name="TextBox 272">
          <a:extLst>
            <a:ext uri="{FF2B5EF4-FFF2-40B4-BE49-F238E27FC236}">
              <a16:creationId xmlns:a16="http://schemas.microsoft.com/office/drawing/2014/main" id="{3D780027-A911-4A8F-A95D-282D1580AD91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274" name="TextBox 273">
          <a:extLst>
            <a:ext uri="{FF2B5EF4-FFF2-40B4-BE49-F238E27FC236}">
              <a16:creationId xmlns:a16="http://schemas.microsoft.com/office/drawing/2014/main" id="{4DBE72B4-2B46-4300-8E6E-6FB97040ACEC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275" name="TextBox 274">
          <a:extLst>
            <a:ext uri="{FF2B5EF4-FFF2-40B4-BE49-F238E27FC236}">
              <a16:creationId xmlns:a16="http://schemas.microsoft.com/office/drawing/2014/main" id="{D3DF9D87-560F-4BDC-8B0F-507EDC0A8E43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276" name="TextBox 275">
          <a:extLst>
            <a:ext uri="{FF2B5EF4-FFF2-40B4-BE49-F238E27FC236}">
              <a16:creationId xmlns:a16="http://schemas.microsoft.com/office/drawing/2014/main" id="{A84AAFF3-A345-466E-87E8-3071EC677E45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277" name="TextBox 276">
          <a:extLst>
            <a:ext uri="{FF2B5EF4-FFF2-40B4-BE49-F238E27FC236}">
              <a16:creationId xmlns:a16="http://schemas.microsoft.com/office/drawing/2014/main" id="{81BAB88A-987A-488E-AC37-C0634D498714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278" name="TextBox 277">
          <a:extLst>
            <a:ext uri="{FF2B5EF4-FFF2-40B4-BE49-F238E27FC236}">
              <a16:creationId xmlns:a16="http://schemas.microsoft.com/office/drawing/2014/main" id="{509A2834-B057-4DC2-9E9D-B15AFAB0921A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279" name="TextBox 278">
          <a:extLst>
            <a:ext uri="{FF2B5EF4-FFF2-40B4-BE49-F238E27FC236}">
              <a16:creationId xmlns:a16="http://schemas.microsoft.com/office/drawing/2014/main" id="{7A82ABD9-BB5B-436D-A8AC-F6A0FD280C64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280" name="TextBox 279">
          <a:extLst>
            <a:ext uri="{FF2B5EF4-FFF2-40B4-BE49-F238E27FC236}">
              <a16:creationId xmlns:a16="http://schemas.microsoft.com/office/drawing/2014/main" id="{F678BA8A-A8A2-4F5F-B939-85BA2EA7F5BB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281" name="TextBox 280">
          <a:extLst>
            <a:ext uri="{FF2B5EF4-FFF2-40B4-BE49-F238E27FC236}">
              <a16:creationId xmlns:a16="http://schemas.microsoft.com/office/drawing/2014/main" id="{B0E968A4-9A65-4004-A211-786E95EC152B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282" name="TextBox 281">
          <a:extLst>
            <a:ext uri="{FF2B5EF4-FFF2-40B4-BE49-F238E27FC236}">
              <a16:creationId xmlns:a16="http://schemas.microsoft.com/office/drawing/2014/main" id="{34CA1BC0-87F8-4D9A-8337-C362CEC38FB8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283" name="TextBox 282">
          <a:extLst>
            <a:ext uri="{FF2B5EF4-FFF2-40B4-BE49-F238E27FC236}">
              <a16:creationId xmlns:a16="http://schemas.microsoft.com/office/drawing/2014/main" id="{03EFA8C4-5294-481F-9944-F907C30BA4AB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284" name="TextBox 283">
          <a:extLst>
            <a:ext uri="{FF2B5EF4-FFF2-40B4-BE49-F238E27FC236}">
              <a16:creationId xmlns:a16="http://schemas.microsoft.com/office/drawing/2014/main" id="{DE6B15D5-8541-4EBB-83A2-FE0A4F60E9DF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285" name="TextBox 284">
          <a:extLst>
            <a:ext uri="{FF2B5EF4-FFF2-40B4-BE49-F238E27FC236}">
              <a16:creationId xmlns:a16="http://schemas.microsoft.com/office/drawing/2014/main" id="{70327EA1-60FB-4679-9787-253C91A7692E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286" name="TextBox 285">
          <a:extLst>
            <a:ext uri="{FF2B5EF4-FFF2-40B4-BE49-F238E27FC236}">
              <a16:creationId xmlns:a16="http://schemas.microsoft.com/office/drawing/2014/main" id="{9C301A2B-AB10-425A-AD7D-7698EDAC812D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287" name="TextBox 286">
          <a:extLst>
            <a:ext uri="{FF2B5EF4-FFF2-40B4-BE49-F238E27FC236}">
              <a16:creationId xmlns:a16="http://schemas.microsoft.com/office/drawing/2014/main" id="{74D599EF-3B5E-4712-8846-EA320B38F6E4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288" name="TextBox 287">
          <a:extLst>
            <a:ext uri="{FF2B5EF4-FFF2-40B4-BE49-F238E27FC236}">
              <a16:creationId xmlns:a16="http://schemas.microsoft.com/office/drawing/2014/main" id="{DC44D479-CB64-48E6-A3F7-C93D76BD9A50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289" name="TextBox 288">
          <a:extLst>
            <a:ext uri="{FF2B5EF4-FFF2-40B4-BE49-F238E27FC236}">
              <a16:creationId xmlns:a16="http://schemas.microsoft.com/office/drawing/2014/main" id="{FA105C1D-D9F3-4BFB-98D0-1F73CF8D1D16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290" name="TextBox 289">
          <a:extLst>
            <a:ext uri="{FF2B5EF4-FFF2-40B4-BE49-F238E27FC236}">
              <a16:creationId xmlns:a16="http://schemas.microsoft.com/office/drawing/2014/main" id="{1BD04CD2-9587-40E5-B6A1-E9CC390FD94C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291" name="TextBox 290">
          <a:extLst>
            <a:ext uri="{FF2B5EF4-FFF2-40B4-BE49-F238E27FC236}">
              <a16:creationId xmlns:a16="http://schemas.microsoft.com/office/drawing/2014/main" id="{D975ECED-E248-4894-9F8C-77D77DF8BD3F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292" name="TextBox 291">
          <a:extLst>
            <a:ext uri="{FF2B5EF4-FFF2-40B4-BE49-F238E27FC236}">
              <a16:creationId xmlns:a16="http://schemas.microsoft.com/office/drawing/2014/main" id="{D03D1229-B3CC-42EB-BE4C-F8DED8D8BAF4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293" name="TextBox 292">
          <a:extLst>
            <a:ext uri="{FF2B5EF4-FFF2-40B4-BE49-F238E27FC236}">
              <a16:creationId xmlns:a16="http://schemas.microsoft.com/office/drawing/2014/main" id="{13FB4689-3AA4-4969-85B9-5C4C6FFC4C80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294" name="TextBox 293">
          <a:extLst>
            <a:ext uri="{FF2B5EF4-FFF2-40B4-BE49-F238E27FC236}">
              <a16:creationId xmlns:a16="http://schemas.microsoft.com/office/drawing/2014/main" id="{50A78AAC-2913-4E65-81F2-6ABFF3FC0E1D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16</xdr:col>
      <xdr:colOff>6350</xdr:colOff>
      <xdr:row>5</xdr:row>
      <xdr:rowOff>0</xdr:rowOff>
    </xdr:from>
    <xdr:ext cx="65" cy="172227"/>
    <xdr:sp macro="" textlink="">
      <xdr:nvSpPr>
        <xdr:cNvPr id="295" name="TextBox 294">
          <a:extLst>
            <a:ext uri="{FF2B5EF4-FFF2-40B4-BE49-F238E27FC236}">
              <a16:creationId xmlns:a16="http://schemas.microsoft.com/office/drawing/2014/main" id="{D2A44420-97E3-4171-A392-370937BE29B8}"/>
            </a:ext>
          </a:extLst>
        </xdr:cNvPr>
        <xdr:cNvSpPr txBox="1"/>
      </xdr:nvSpPr>
      <xdr:spPr>
        <a:xfrm>
          <a:off x="398494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16</xdr:col>
      <xdr:colOff>6350</xdr:colOff>
      <xdr:row>5</xdr:row>
      <xdr:rowOff>0</xdr:rowOff>
    </xdr:from>
    <xdr:ext cx="65" cy="172227"/>
    <xdr:sp macro="" textlink="">
      <xdr:nvSpPr>
        <xdr:cNvPr id="296" name="TextBox 295">
          <a:extLst>
            <a:ext uri="{FF2B5EF4-FFF2-40B4-BE49-F238E27FC236}">
              <a16:creationId xmlns:a16="http://schemas.microsoft.com/office/drawing/2014/main" id="{8A04683B-90EA-44AE-A363-5457A7D6CBB8}"/>
            </a:ext>
          </a:extLst>
        </xdr:cNvPr>
        <xdr:cNvSpPr txBox="1"/>
      </xdr:nvSpPr>
      <xdr:spPr>
        <a:xfrm>
          <a:off x="398494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16</xdr:col>
      <xdr:colOff>6350</xdr:colOff>
      <xdr:row>5</xdr:row>
      <xdr:rowOff>0</xdr:rowOff>
    </xdr:from>
    <xdr:ext cx="65" cy="382727"/>
    <xdr:sp macro="" textlink="">
      <xdr:nvSpPr>
        <xdr:cNvPr id="297" name="TextBox 296">
          <a:extLst>
            <a:ext uri="{FF2B5EF4-FFF2-40B4-BE49-F238E27FC236}">
              <a16:creationId xmlns:a16="http://schemas.microsoft.com/office/drawing/2014/main" id="{906D83AC-B44C-43AD-8B1C-2F30057ADE44}"/>
            </a:ext>
          </a:extLst>
        </xdr:cNvPr>
        <xdr:cNvSpPr txBox="1"/>
      </xdr:nvSpPr>
      <xdr:spPr>
        <a:xfrm>
          <a:off x="39849425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298" name="TextBox 297">
          <a:extLst>
            <a:ext uri="{FF2B5EF4-FFF2-40B4-BE49-F238E27FC236}">
              <a16:creationId xmlns:a16="http://schemas.microsoft.com/office/drawing/2014/main" id="{C606AA2D-BDB2-46B8-862D-4A870D93A19F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299" name="TextBox 298">
          <a:extLst>
            <a:ext uri="{FF2B5EF4-FFF2-40B4-BE49-F238E27FC236}">
              <a16:creationId xmlns:a16="http://schemas.microsoft.com/office/drawing/2014/main" id="{79B240F9-CA72-4E59-AC35-5D56450FC719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300" name="TextBox 299">
          <a:extLst>
            <a:ext uri="{FF2B5EF4-FFF2-40B4-BE49-F238E27FC236}">
              <a16:creationId xmlns:a16="http://schemas.microsoft.com/office/drawing/2014/main" id="{00D393E2-241B-4832-A602-498C0C034588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301" name="TextBox 300">
          <a:extLst>
            <a:ext uri="{FF2B5EF4-FFF2-40B4-BE49-F238E27FC236}">
              <a16:creationId xmlns:a16="http://schemas.microsoft.com/office/drawing/2014/main" id="{76464410-8F2E-4EB4-A976-8DCF796D69F1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302" name="TextBox 301">
          <a:extLst>
            <a:ext uri="{FF2B5EF4-FFF2-40B4-BE49-F238E27FC236}">
              <a16:creationId xmlns:a16="http://schemas.microsoft.com/office/drawing/2014/main" id="{D7496B2A-8E06-48FF-86CA-3E041AF1D5AF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303" name="TextBox 302">
          <a:extLst>
            <a:ext uri="{FF2B5EF4-FFF2-40B4-BE49-F238E27FC236}">
              <a16:creationId xmlns:a16="http://schemas.microsoft.com/office/drawing/2014/main" id="{00423619-1C2D-4D69-8DB8-2258ACE5F0F0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304" name="TextBox 303">
          <a:extLst>
            <a:ext uri="{FF2B5EF4-FFF2-40B4-BE49-F238E27FC236}">
              <a16:creationId xmlns:a16="http://schemas.microsoft.com/office/drawing/2014/main" id="{D389A558-B797-4720-9AE8-F3EC72AEBBA2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305" name="TextBox 304">
          <a:extLst>
            <a:ext uri="{FF2B5EF4-FFF2-40B4-BE49-F238E27FC236}">
              <a16:creationId xmlns:a16="http://schemas.microsoft.com/office/drawing/2014/main" id="{56A331CF-57A6-4287-B62A-9A3B26545D43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306" name="TextBox 305">
          <a:extLst>
            <a:ext uri="{FF2B5EF4-FFF2-40B4-BE49-F238E27FC236}">
              <a16:creationId xmlns:a16="http://schemas.microsoft.com/office/drawing/2014/main" id="{A70DEB81-F5CF-4925-A060-BF5CC9F02CDD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307" name="TextBox 306">
          <a:extLst>
            <a:ext uri="{FF2B5EF4-FFF2-40B4-BE49-F238E27FC236}">
              <a16:creationId xmlns:a16="http://schemas.microsoft.com/office/drawing/2014/main" id="{AB5FC9C3-ABA6-4555-93EC-D3062AB2DA42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308" name="TextBox 307">
          <a:extLst>
            <a:ext uri="{FF2B5EF4-FFF2-40B4-BE49-F238E27FC236}">
              <a16:creationId xmlns:a16="http://schemas.microsoft.com/office/drawing/2014/main" id="{30C6FFFA-343F-46B2-83D9-8AAD8AEC9422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309" name="TextBox 308">
          <a:extLst>
            <a:ext uri="{FF2B5EF4-FFF2-40B4-BE49-F238E27FC236}">
              <a16:creationId xmlns:a16="http://schemas.microsoft.com/office/drawing/2014/main" id="{9A64BB53-BD1C-4CCD-9080-D05F80E88D55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310" name="TextBox 309">
          <a:extLst>
            <a:ext uri="{FF2B5EF4-FFF2-40B4-BE49-F238E27FC236}">
              <a16:creationId xmlns:a16="http://schemas.microsoft.com/office/drawing/2014/main" id="{CA36A445-BBE9-41E9-A83E-CB23F8EADD8B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311" name="TextBox 310">
          <a:extLst>
            <a:ext uri="{FF2B5EF4-FFF2-40B4-BE49-F238E27FC236}">
              <a16:creationId xmlns:a16="http://schemas.microsoft.com/office/drawing/2014/main" id="{D14CE693-3DB9-47EE-80A7-9DAD8A71852C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312" name="TextBox 311">
          <a:extLst>
            <a:ext uri="{FF2B5EF4-FFF2-40B4-BE49-F238E27FC236}">
              <a16:creationId xmlns:a16="http://schemas.microsoft.com/office/drawing/2014/main" id="{0EC94D4D-CEB9-4989-8F7B-5480E6A6D889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313" name="TextBox 312">
          <a:extLst>
            <a:ext uri="{FF2B5EF4-FFF2-40B4-BE49-F238E27FC236}">
              <a16:creationId xmlns:a16="http://schemas.microsoft.com/office/drawing/2014/main" id="{F05EB476-7212-4094-80C7-DA160CA2E2FB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314" name="TextBox 313">
          <a:extLst>
            <a:ext uri="{FF2B5EF4-FFF2-40B4-BE49-F238E27FC236}">
              <a16:creationId xmlns:a16="http://schemas.microsoft.com/office/drawing/2014/main" id="{95F9C2CA-5A8C-48DB-B411-D44C55739D17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315" name="TextBox 314">
          <a:extLst>
            <a:ext uri="{FF2B5EF4-FFF2-40B4-BE49-F238E27FC236}">
              <a16:creationId xmlns:a16="http://schemas.microsoft.com/office/drawing/2014/main" id="{A87D1043-2029-4B66-AC20-685BD2BED147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316" name="TextBox 315">
          <a:extLst>
            <a:ext uri="{FF2B5EF4-FFF2-40B4-BE49-F238E27FC236}">
              <a16:creationId xmlns:a16="http://schemas.microsoft.com/office/drawing/2014/main" id="{27C64C92-E2B5-4C93-A89E-D282E5F1F350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317" name="TextBox 316">
          <a:extLst>
            <a:ext uri="{FF2B5EF4-FFF2-40B4-BE49-F238E27FC236}">
              <a16:creationId xmlns:a16="http://schemas.microsoft.com/office/drawing/2014/main" id="{732B4E8C-8365-44DA-8322-EB8C82C06565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318" name="TextBox 317">
          <a:extLst>
            <a:ext uri="{FF2B5EF4-FFF2-40B4-BE49-F238E27FC236}">
              <a16:creationId xmlns:a16="http://schemas.microsoft.com/office/drawing/2014/main" id="{9BA90D21-892D-4316-AD38-007132B890EB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319" name="TextBox 318">
          <a:extLst>
            <a:ext uri="{FF2B5EF4-FFF2-40B4-BE49-F238E27FC236}">
              <a16:creationId xmlns:a16="http://schemas.microsoft.com/office/drawing/2014/main" id="{E5620277-DAA6-443F-B43D-5C99B8B86285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320" name="TextBox 319">
          <a:extLst>
            <a:ext uri="{FF2B5EF4-FFF2-40B4-BE49-F238E27FC236}">
              <a16:creationId xmlns:a16="http://schemas.microsoft.com/office/drawing/2014/main" id="{759601F1-30AC-4FB7-A377-BBF6F7145C65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321" name="TextBox 320">
          <a:extLst>
            <a:ext uri="{FF2B5EF4-FFF2-40B4-BE49-F238E27FC236}">
              <a16:creationId xmlns:a16="http://schemas.microsoft.com/office/drawing/2014/main" id="{F9FB34B8-F26B-4FFB-A0B1-2FF60D9568F1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322" name="TextBox 321">
          <a:extLst>
            <a:ext uri="{FF2B5EF4-FFF2-40B4-BE49-F238E27FC236}">
              <a16:creationId xmlns:a16="http://schemas.microsoft.com/office/drawing/2014/main" id="{86429794-ADFC-4039-BFC4-793E65164C90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323" name="TextBox 322">
          <a:extLst>
            <a:ext uri="{FF2B5EF4-FFF2-40B4-BE49-F238E27FC236}">
              <a16:creationId xmlns:a16="http://schemas.microsoft.com/office/drawing/2014/main" id="{E28333F7-4BAA-4767-A17C-697DBCDBFEE0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324" name="TextBox 323">
          <a:extLst>
            <a:ext uri="{FF2B5EF4-FFF2-40B4-BE49-F238E27FC236}">
              <a16:creationId xmlns:a16="http://schemas.microsoft.com/office/drawing/2014/main" id="{A4473508-A826-41F2-9620-81BB406E789C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325" name="TextBox 324">
          <a:extLst>
            <a:ext uri="{FF2B5EF4-FFF2-40B4-BE49-F238E27FC236}">
              <a16:creationId xmlns:a16="http://schemas.microsoft.com/office/drawing/2014/main" id="{2FB9334A-39A7-4968-9897-F524A30CA83C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326" name="TextBox 325">
          <a:extLst>
            <a:ext uri="{FF2B5EF4-FFF2-40B4-BE49-F238E27FC236}">
              <a16:creationId xmlns:a16="http://schemas.microsoft.com/office/drawing/2014/main" id="{F31DE6D9-AA36-4C5A-8E96-C9D1C435B377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327" name="TextBox 326">
          <a:extLst>
            <a:ext uri="{FF2B5EF4-FFF2-40B4-BE49-F238E27FC236}">
              <a16:creationId xmlns:a16="http://schemas.microsoft.com/office/drawing/2014/main" id="{7B9D567D-E13C-4E5A-ADB9-E27BC578FE7F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328" name="TextBox 327">
          <a:extLst>
            <a:ext uri="{FF2B5EF4-FFF2-40B4-BE49-F238E27FC236}">
              <a16:creationId xmlns:a16="http://schemas.microsoft.com/office/drawing/2014/main" id="{E5E670F3-3AF5-46B6-93B7-7F33DB7203BE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329" name="TextBox 328">
          <a:extLst>
            <a:ext uri="{FF2B5EF4-FFF2-40B4-BE49-F238E27FC236}">
              <a16:creationId xmlns:a16="http://schemas.microsoft.com/office/drawing/2014/main" id="{C055C05D-4DEE-4179-A154-66DEA65E8AC9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330" name="TextBox 329">
          <a:extLst>
            <a:ext uri="{FF2B5EF4-FFF2-40B4-BE49-F238E27FC236}">
              <a16:creationId xmlns:a16="http://schemas.microsoft.com/office/drawing/2014/main" id="{031E6125-9D98-4C15-B291-F9176DCB28B7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331" name="TextBox 330">
          <a:extLst>
            <a:ext uri="{FF2B5EF4-FFF2-40B4-BE49-F238E27FC236}">
              <a16:creationId xmlns:a16="http://schemas.microsoft.com/office/drawing/2014/main" id="{A9CD7A1A-6701-4AD4-87E8-34B458D5DD13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332" name="TextBox 331">
          <a:extLst>
            <a:ext uri="{FF2B5EF4-FFF2-40B4-BE49-F238E27FC236}">
              <a16:creationId xmlns:a16="http://schemas.microsoft.com/office/drawing/2014/main" id="{FBEDC2D6-5FFB-45A0-BB52-7CF758230A66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333" name="TextBox 332">
          <a:extLst>
            <a:ext uri="{FF2B5EF4-FFF2-40B4-BE49-F238E27FC236}">
              <a16:creationId xmlns:a16="http://schemas.microsoft.com/office/drawing/2014/main" id="{CB534D2A-D6F2-491D-9EF1-0CD5110A72B8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334" name="TextBox 333">
          <a:extLst>
            <a:ext uri="{FF2B5EF4-FFF2-40B4-BE49-F238E27FC236}">
              <a16:creationId xmlns:a16="http://schemas.microsoft.com/office/drawing/2014/main" id="{B438615C-2A05-40D0-B0FF-8593F125A9CA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335" name="TextBox 334">
          <a:extLst>
            <a:ext uri="{FF2B5EF4-FFF2-40B4-BE49-F238E27FC236}">
              <a16:creationId xmlns:a16="http://schemas.microsoft.com/office/drawing/2014/main" id="{2FAFB2AA-E3E2-43B5-958F-9C2EC2CCD286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336" name="TextBox 335">
          <a:extLst>
            <a:ext uri="{FF2B5EF4-FFF2-40B4-BE49-F238E27FC236}">
              <a16:creationId xmlns:a16="http://schemas.microsoft.com/office/drawing/2014/main" id="{E748F99F-6611-471B-A098-E4361EBF9098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337" name="TextBox 336">
          <a:extLst>
            <a:ext uri="{FF2B5EF4-FFF2-40B4-BE49-F238E27FC236}">
              <a16:creationId xmlns:a16="http://schemas.microsoft.com/office/drawing/2014/main" id="{F660FF25-49D3-40A7-A55E-9E0059193F0C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338" name="TextBox 337">
          <a:extLst>
            <a:ext uri="{FF2B5EF4-FFF2-40B4-BE49-F238E27FC236}">
              <a16:creationId xmlns:a16="http://schemas.microsoft.com/office/drawing/2014/main" id="{877F1B4D-1E66-4B71-BA20-72DCBDF39F84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339" name="TextBox 338">
          <a:extLst>
            <a:ext uri="{FF2B5EF4-FFF2-40B4-BE49-F238E27FC236}">
              <a16:creationId xmlns:a16="http://schemas.microsoft.com/office/drawing/2014/main" id="{4FD80CE3-5396-4AF0-8F88-86EDA396E8B8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340" name="TextBox 339">
          <a:extLst>
            <a:ext uri="{FF2B5EF4-FFF2-40B4-BE49-F238E27FC236}">
              <a16:creationId xmlns:a16="http://schemas.microsoft.com/office/drawing/2014/main" id="{2215334E-E7E3-46A9-AF9D-415F6DD1D6CD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341" name="TextBox 340">
          <a:extLst>
            <a:ext uri="{FF2B5EF4-FFF2-40B4-BE49-F238E27FC236}">
              <a16:creationId xmlns:a16="http://schemas.microsoft.com/office/drawing/2014/main" id="{DE996B07-92E6-4695-83BB-EEE3D2CF39EE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342" name="TextBox 341">
          <a:extLst>
            <a:ext uri="{FF2B5EF4-FFF2-40B4-BE49-F238E27FC236}">
              <a16:creationId xmlns:a16="http://schemas.microsoft.com/office/drawing/2014/main" id="{4D7F4CD3-4A96-4C49-9665-234C259287EA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343" name="TextBox 342">
          <a:extLst>
            <a:ext uri="{FF2B5EF4-FFF2-40B4-BE49-F238E27FC236}">
              <a16:creationId xmlns:a16="http://schemas.microsoft.com/office/drawing/2014/main" id="{57086203-1FB0-4CA2-8027-50F61B3487BC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344" name="TextBox 343">
          <a:extLst>
            <a:ext uri="{FF2B5EF4-FFF2-40B4-BE49-F238E27FC236}">
              <a16:creationId xmlns:a16="http://schemas.microsoft.com/office/drawing/2014/main" id="{6DAA7945-2AD2-47D7-BE02-9D8B09A8E7EB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345" name="TextBox 344">
          <a:extLst>
            <a:ext uri="{FF2B5EF4-FFF2-40B4-BE49-F238E27FC236}">
              <a16:creationId xmlns:a16="http://schemas.microsoft.com/office/drawing/2014/main" id="{37AA5E0F-79C5-4CF1-9857-F3D04DCAE50D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346" name="TextBox 345">
          <a:extLst>
            <a:ext uri="{FF2B5EF4-FFF2-40B4-BE49-F238E27FC236}">
              <a16:creationId xmlns:a16="http://schemas.microsoft.com/office/drawing/2014/main" id="{3D2BF0EB-68E4-4734-82AC-3551CA0B111E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347" name="TextBox 346">
          <a:extLst>
            <a:ext uri="{FF2B5EF4-FFF2-40B4-BE49-F238E27FC236}">
              <a16:creationId xmlns:a16="http://schemas.microsoft.com/office/drawing/2014/main" id="{4A606B70-4D9F-456D-9653-0933D0809035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348" name="TextBox 347">
          <a:extLst>
            <a:ext uri="{FF2B5EF4-FFF2-40B4-BE49-F238E27FC236}">
              <a16:creationId xmlns:a16="http://schemas.microsoft.com/office/drawing/2014/main" id="{00C3CAE0-08AB-49AB-B880-88B3D98A47C4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16</xdr:col>
      <xdr:colOff>6350</xdr:colOff>
      <xdr:row>5</xdr:row>
      <xdr:rowOff>0</xdr:rowOff>
    </xdr:from>
    <xdr:ext cx="65" cy="172227"/>
    <xdr:sp macro="" textlink="">
      <xdr:nvSpPr>
        <xdr:cNvPr id="349" name="TextBox 348">
          <a:extLst>
            <a:ext uri="{FF2B5EF4-FFF2-40B4-BE49-F238E27FC236}">
              <a16:creationId xmlns:a16="http://schemas.microsoft.com/office/drawing/2014/main" id="{EEAB296A-3703-49C9-919E-F73E526D4080}"/>
            </a:ext>
          </a:extLst>
        </xdr:cNvPr>
        <xdr:cNvSpPr txBox="1"/>
      </xdr:nvSpPr>
      <xdr:spPr>
        <a:xfrm>
          <a:off x="398494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16</xdr:col>
      <xdr:colOff>6350</xdr:colOff>
      <xdr:row>5</xdr:row>
      <xdr:rowOff>0</xdr:rowOff>
    </xdr:from>
    <xdr:ext cx="65" cy="172227"/>
    <xdr:sp macro="" textlink="">
      <xdr:nvSpPr>
        <xdr:cNvPr id="350" name="TextBox 349">
          <a:extLst>
            <a:ext uri="{FF2B5EF4-FFF2-40B4-BE49-F238E27FC236}">
              <a16:creationId xmlns:a16="http://schemas.microsoft.com/office/drawing/2014/main" id="{969590F9-3454-497F-9753-80D74A290F57}"/>
            </a:ext>
          </a:extLst>
        </xdr:cNvPr>
        <xdr:cNvSpPr txBox="1"/>
      </xdr:nvSpPr>
      <xdr:spPr>
        <a:xfrm>
          <a:off x="398494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16</xdr:col>
      <xdr:colOff>6350</xdr:colOff>
      <xdr:row>5</xdr:row>
      <xdr:rowOff>0</xdr:rowOff>
    </xdr:from>
    <xdr:ext cx="65" cy="382727"/>
    <xdr:sp macro="" textlink="">
      <xdr:nvSpPr>
        <xdr:cNvPr id="351" name="TextBox 350">
          <a:extLst>
            <a:ext uri="{FF2B5EF4-FFF2-40B4-BE49-F238E27FC236}">
              <a16:creationId xmlns:a16="http://schemas.microsoft.com/office/drawing/2014/main" id="{FA523161-EF13-4F8B-9F7C-ABD83C337F37}"/>
            </a:ext>
          </a:extLst>
        </xdr:cNvPr>
        <xdr:cNvSpPr txBox="1"/>
      </xdr:nvSpPr>
      <xdr:spPr>
        <a:xfrm>
          <a:off x="39849425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352" name="TextBox 351">
          <a:extLst>
            <a:ext uri="{FF2B5EF4-FFF2-40B4-BE49-F238E27FC236}">
              <a16:creationId xmlns:a16="http://schemas.microsoft.com/office/drawing/2014/main" id="{7FF71B1C-8400-43FA-9905-ECF57D3D63C3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353" name="TextBox 352">
          <a:extLst>
            <a:ext uri="{FF2B5EF4-FFF2-40B4-BE49-F238E27FC236}">
              <a16:creationId xmlns:a16="http://schemas.microsoft.com/office/drawing/2014/main" id="{07F85302-7677-436C-A07C-12A5440B30CD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354" name="TextBox 353">
          <a:extLst>
            <a:ext uri="{FF2B5EF4-FFF2-40B4-BE49-F238E27FC236}">
              <a16:creationId xmlns:a16="http://schemas.microsoft.com/office/drawing/2014/main" id="{39565457-634B-4E43-A4E9-AD25F17CED08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355" name="TextBox 354">
          <a:extLst>
            <a:ext uri="{FF2B5EF4-FFF2-40B4-BE49-F238E27FC236}">
              <a16:creationId xmlns:a16="http://schemas.microsoft.com/office/drawing/2014/main" id="{726ED366-0BA1-4B19-B4CE-148ED9175F7A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356" name="TextBox 355">
          <a:extLst>
            <a:ext uri="{FF2B5EF4-FFF2-40B4-BE49-F238E27FC236}">
              <a16:creationId xmlns:a16="http://schemas.microsoft.com/office/drawing/2014/main" id="{1E8CD884-8506-4867-ADCB-8F3C9742B8CA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357" name="TextBox 356">
          <a:extLst>
            <a:ext uri="{FF2B5EF4-FFF2-40B4-BE49-F238E27FC236}">
              <a16:creationId xmlns:a16="http://schemas.microsoft.com/office/drawing/2014/main" id="{E2CBB732-4FE1-4142-81BD-3C106AA2BE13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358" name="TextBox 357">
          <a:extLst>
            <a:ext uri="{FF2B5EF4-FFF2-40B4-BE49-F238E27FC236}">
              <a16:creationId xmlns:a16="http://schemas.microsoft.com/office/drawing/2014/main" id="{EF42BB76-B29A-47BE-8664-81C699D19F71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359" name="TextBox 358">
          <a:extLst>
            <a:ext uri="{FF2B5EF4-FFF2-40B4-BE49-F238E27FC236}">
              <a16:creationId xmlns:a16="http://schemas.microsoft.com/office/drawing/2014/main" id="{2301BECC-1B12-4FFC-A37D-92A9F1564E61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360" name="TextBox 359">
          <a:extLst>
            <a:ext uri="{FF2B5EF4-FFF2-40B4-BE49-F238E27FC236}">
              <a16:creationId xmlns:a16="http://schemas.microsoft.com/office/drawing/2014/main" id="{4D334287-44CF-433E-8476-D9637E1FB052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361" name="TextBox 360">
          <a:extLst>
            <a:ext uri="{FF2B5EF4-FFF2-40B4-BE49-F238E27FC236}">
              <a16:creationId xmlns:a16="http://schemas.microsoft.com/office/drawing/2014/main" id="{E837C805-8F62-4089-BD3E-88BBE2016CF6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362" name="TextBox 361">
          <a:extLst>
            <a:ext uri="{FF2B5EF4-FFF2-40B4-BE49-F238E27FC236}">
              <a16:creationId xmlns:a16="http://schemas.microsoft.com/office/drawing/2014/main" id="{811BC3D3-6446-469E-BB36-BDAF5F92E089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363" name="TextBox 362">
          <a:extLst>
            <a:ext uri="{FF2B5EF4-FFF2-40B4-BE49-F238E27FC236}">
              <a16:creationId xmlns:a16="http://schemas.microsoft.com/office/drawing/2014/main" id="{E27C1CDA-6B9C-42E2-BE64-A9D7D7BF7DB3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364" name="TextBox 363">
          <a:extLst>
            <a:ext uri="{FF2B5EF4-FFF2-40B4-BE49-F238E27FC236}">
              <a16:creationId xmlns:a16="http://schemas.microsoft.com/office/drawing/2014/main" id="{25A842A2-D0A0-44F6-8803-D5A9FE61A199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365" name="TextBox 364">
          <a:extLst>
            <a:ext uri="{FF2B5EF4-FFF2-40B4-BE49-F238E27FC236}">
              <a16:creationId xmlns:a16="http://schemas.microsoft.com/office/drawing/2014/main" id="{C0496DA5-4D81-43C2-B14B-B5DDEC13152E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366" name="TextBox 365">
          <a:extLst>
            <a:ext uri="{FF2B5EF4-FFF2-40B4-BE49-F238E27FC236}">
              <a16:creationId xmlns:a16="http://schemas.microsoft.com/office/drawing/2014/main" id="{A8C9E168-AC95-4856-A620-8F726FD851A3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367" name="TextBox 366">
          <a:extLst>
            <a:ext uri="{FF2B5EF4-FFF2-40B4-BE49-F238E27FC236}">
              <a16:creationId xmlns:a16="http://schemas.microsoft.com/office/drawing/2014/main" id="{FB4F3011-A060-4F2F-A053-98D4A153BC0C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368" name="TextBox 367">
          <a:extLst>
            <a:ext uri="{FF2B5EF4-FFF2-40B4-BE49-F238E27FC236}">
              <a16:creationId xmlns:a16="http://schemas.microsoft.com/office/drawing/2014/main" id="{82C14BBA-258D-4F4C-8CDA-E20E925529FB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369" name="TextBox 368">
          <a:extLst>
            <a:ext uri="{FF2B5EF4-FFF2-40B4-BE49-F238E27FC236}">
              <a16:creationId xmlns:a16="http://schemas.microsoft.com/office/drawing/2014/main" id="{AF1CA157-4E13-4C29-8222-9D90140EA825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370" name="TextBox 369">
          <a:extLst>
            <a:ext uri="{FF2B5EF4-FFF2-40B4-BE49-F238E27FC236}">
              <a16:creationId xmlns:a16="http://schemas.microsoft.com/office/drawing/2014/main" id="{C5E9A24A-27A4-46F3-8A87-9E2661CF1102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371" name="TextBox 370">
          <a:extLst>
            <a:ext uri="{FF2B5EF4-FFF2-40B4-BE49-F238E27FC236}">
              <a16:creationId xmlns:a16="http://schemas.microsoft.com/office/drawing/2014/main" id="{840FB168-32DC-4CD5-A5AE-FF9D81ECD220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372" name="TextBox 371">
          <a:extLst>
            <a:ext uri="{FF2B5EF4-FFF2-40B4-BE49-F238E27FC236}">
              <a16:creationId xmlns:a16="http://schemas.microsoft.com/office/drawing/2014/main" id="{B6D51D88-FB89-4897-90A4-B605A1B0CF3C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373" name="TextBox 372">
          <a:extLst>
            <a:ext uri="{FF2B5EF4-FFF2-40B4-BE49-F238E27FC236}">
              <a16:creationId xmlns:a16="http://schemas.microsoft.com/office/drawing/2014/main" id="{BC6CA468-36F2-487B-A018-391ABF60CAEE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374" name="TextBox 373">
          <a:extLst>
            <a:ext uri="{FF2B5EF4-FFF2-40B4-BE49-F238E27FC236}">
              <a16:creationId xmlns:a16="http://schemas.microsoft.com/office/drawing/2014/main" id="{BC286717-FFB6-479C-807B-740DE62D2A87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375" name="TextBox 374">
          <a:extLst>
            <a:ext uri="{FF2B5EF4-FFF2-40B4-BE49-F238E27FC236}">
              <a16:creationId xmlns:a16="http://schemas.microsoft.com/office/drawing/2014/main" id="{3C29012E-C4C2-4DDE-93B9-E369BAF62694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376" name="TextBox 375">
          <a:extLst>
            <a:ext uri="{FF2B5EF4-FFF2-40B4-BE49-F238E27FC236}">
              <a16:creationId xmlns:a16="http://schemas.microsoft.com/office/drawing/2014/main" id="{74D45685-A701-421A-ACBA-074427052C23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377" name="TextBox 376">
          <a:extLst>
            <a:ext uri="{FF2B5EF4-FFF2-40B4-BE49-F238E27FC236}">
              <a16:creationId xmlns:a16="http://schemas.microsoft.com/office/drawing/2014/main" id="{A75F6250-A684-4DE8-AA6C-537A460A2722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378" name="TextBox 377">
          <a:extLst>
            <a:ext uri="{FF2B5EF4-FFF2-40B4-BE49-F238E27FC236}">
              <a16:creationId xmlns:a16="http://schemas.microsoft.com/office/drawing/2014/main" id="{EB0F1DF1-AFFE-4072-928C-B91B5607BA82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379" name="TextBox 378">
          <a:extLst>
            <a:ext uri="{FF2B5EF4-FFF2-40B4-BE49-F238E27FC236}">
              <a16:creationId xmlns:a16="http://schemas.microsoft.com/office/drawing/2014/main" id="{24D536CD-84C4-4E98-8EEC-6BDE35F513F6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380" name="TextBox 379">
          <a:extLst>
            <a:ext uri="{FF2B5EF4-FFF2-40B4-BE49-F238E27FC236}">
              <a16:creationId xmlns:a16="http://schemas.microsoft.com/office/drawing/2014/main" id="{45EA2B1F-A2C1-4D81-A803-1F98AEA5C783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381" name="TextBox 380">
          <a:extLst>
            <a:ext uri="{FF2B5EF4-FFF2-40B4-BE49-F238E27FC236}">
              <a16:creationId xmlns:a16="http://schemas.microsoft.com/office/drawing/2014/main" id="{1229ABF6-D37C-4EAB-A102-C05A88912148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382" name="TextBox 381">
          <a:extLst>
            <a:ext uri="{FF2B5EF4-FFF2-40B4-BE49-F238E27FC236}">
              <a16:creationId xmlns:a16="http://schemas.microsoft.com/office/drawing/2014/main" id="{702D90E4-604B-4FCD-8E1F-39EB72F516A8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383" name="TextBox 382">
          <a:extLst>
            <a:ext uri="{FF2B5EF4-FFF2-40B4-BE49-F238E27FC236}">
              <a16:creationId xmlns:a16="http://schemas.microsoft.com/office/drawing/2014/main" id="{8D745B35-6376-4914-B1B8-ED3B3592BC26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384" name="TextBox 383">
          <a:extLst>
            <a:ext uri="{FF2B5EF4-FFF2-40B4-BE49-F238E27FC236}">
              <a16:creationId xmlns:a16="http://schemas.microsoft.com/office/drawing/2014/main" id="{1B4BB68B-2FB5-474B-8AE3-3BE9ECB4472C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385" name="TextBox 384">
          <a:extLst>
            <a:ext uri="{FF2B5EF4-FFF2-40B4-BE49-F238E27FC236}">
              <a16:creationId xmlns:a16="http://schemas.microsoft.com/office/drawing/2014/main" id="{E17E4298-C613-4C6F-B1D6-EC3A54704ACC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386" name="TextBox 385">
          <a:extLst>
            <a:ext uri="{FF2B5EF4-FFF2-40B4-BE49-F238E27FC236}">
              <a16:creationId xmlns:a16="http://schemas.microsoft.com/office/drawing/2014/main" id="{43CF4B02-840E-4CFA-8B7C-17C2025DC25A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387" name="TextBox 386">
          <a:extLst>
            <a:ext uri="{FF2B5EF4-FFF2-40B4-BE49-F238E27FC236}">
              <a16:creationId xmlns:a16="http://schemas.microsoft.com/office/drawing/2014/main" id="{02814DA6-CA02-4D3C-9BD3-BD2503D5A2AE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388" name="TextBox 387">
          <a:extLst>
            <a:ext uri="{FF2B5EF4-FFF2-40B4-BE49-F238E27FC236}">
              <a16:creationId xmlns:a16="http://schemas.microsoft.com/office/drawing/2014/main" id="{C44FBABE-D6D7-43B8-AEDE-55EC001EF14F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389" name="TextBox 388">
          <a:extLst>
            <a:ext uri="{FF2B5EF4-FFF2-40B4-BE49-F238E27FC236}">
              <a16:creationId xmlns:a16="http://schemas.microsoft.com/office/drawing/2014/main" id="{8A09119E-6D1A-4785-88AE-568476DA2A5A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390" name="TextBox 389">
          <a:extLst>
            <a:ext uri="{FF2B5EF4-FFF2-40B4-BE49-F238E27FC236}">
              <a16:creationId xmlns:a16="http://schemas.microsoft.com/office/drawing/2014/main" id="{9ACFA186-2676-463C-9BD4-2412CF2C411D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391" name="TextBox 390">
          <a:extLst>
            <a:ext uri="{FF2B5EF4-FFF2-40B4-BE49-F238E27FC236}">
              <a16:creationId xmlns:a16="http://schemas.microsoft.com/office/drawing/2014/main" id="{BEEA7368-98DE-4F8A-9A75-62B91A007263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392" name="TextBox 391">
          <a:extLst>
            <a:ext uri="{FF2B5EF4-FFF2-40B4-BE49-F238E27FC236}">
              <a16:creationId xmlns:a16="http://schemas.microsoft.com/office/drawing/2014/main" id="{FB65E884-80AB-4092-86F6-B7DA89204B67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393" name="TextBox 392">
          <a:extLst>
            <a:ext uri="{FF2B5EF4-FFF2-40B4-BE49-F238E27FC236}">
              <a16:creationId xmlns:a16="http://schemas.microsoft.com/office/drawing/2014/main" id="{2C3D1DA7-340D-4F98-B46B-5415CC702F36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394" name="TextBox 393">
          <a:extLst>
            <a:ext uri="{FF2B5EF4-FFF2-40B4-BE49-F238E27FC236}">
              <a16:creationId xmlns:a16="http://schemas.microsoft.com/office/drawing/2014/main" id="{1F76E84D-D12B-48E4-AA90-61E76464D3B0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395" name="TextBox 394">
          <a:extLst>
            <a:ext uri="{FF2B5EF4-FFF2-40B4-BE49-F238E27FC236}">
              <a16:creationId xmlns:a16="http://schemas.microsoft.com/office/drawing/2014/main" id="{2DE917BE-8F08-43D4-9A83-6D8CD75A6B79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396" name="TextBox 395">
          <a:extLst>
            <a:ext uri="{FF2B5EF4-FFF2-40B4-BE49-F238E27FC236}">
              <a16:creationId xmlns:a16="http://schemas.microsoft.com/office/drawing/2014/main" id="{DB0176DC-D46A-41F0-8DC1-99C9587AB9E0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397" name="TextBox 396">
          <a:extLst>
            <a:ext uri="{FF2B5EF4-FFF2-40B4-BE49-F238E27FC236}">
              <a16:creationId xmlns:a16="http://schemas.microsoft.com/office/drawing/2014/main" id="{D75436B6-CCEB-4017-B9C4-00397168B7D1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398" name="TextBox 397">
          <a:extLst>
            <a:ext uri="{FF2B5EF4-FFF2-40B4-BE49-F238E27FC236}">
              <a16:creationId xmlns:a16="http://schemas.microsoft.com/office/drawing/2014/main" id="{062FB010-F20E-4CF1-B86F-140C907DA4E5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399" name="TextBox 398">
          <a:extLst>
            <a:ext uri="{FF2B5EF4-FFF2-40B4-BE49-F238E27FC236}">
              <a16:creationId xmlns:a16="http://schemas.microsoft.com/office/drawing/2014/main" id="{5F3BF207-6AFB-46CF-ABA6-0BA5D6C4839F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400" name="TextBox 399">
          <a:extLst>
            <a:ext uri="{FF2B5EF4-FFF2-40B4-BE49-F238E27FC236}">
              <a16:creationId xmlns:a16="http://schemas.microsoft.com/office/drawing/2014/main" id="{630F14A5-3FC2-4A7D-B061-EDC85960C915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401" name="TextBox 400">
          <a:extLst>
            <a:ext uri="{FF2B5EF4-FFF2-40B4-BE49-F238E27FC236}">
              <a16:creationId xmlns:a16="http://schemas.microsoft.com/office/drawing/2014/main" id="{BEF1C413-4230-4C15-BB78-AA6665BC9AE0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402" name="TextBox 401">
          <a:extLst>
            <a:ext uri="{FF2B5EF4-FFF2-40B4-BE49-F238E27FC236}">
              <a16:creationId xmlns:a16="http://schemas.microsoft.com/office/drawing/2014/main" id="{2B1D57D1-EC87-41AA-9DCE-B9040915A6DD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16</xdr:col>
      <xdr:colOff>6350</xdr:colOff>
      <xdr:row>5</xdr:row>
      <xdr:rowOff>0</xdr:rowOff>
    </xdr:from>
    <xdr:ext cx="65" cy="172227"/>
    <xdr:sp macro="" textlink="">
      <xdr:nvSpPr>
        <xdr:cNvPr id="403" name="TextBox 402">
          <a:extLst>
            <a:ext uri="{FF2B5EF4-FFF2-40B4-BE49-F238E27FC236}">
              <a16:creationId xmlns:a16="http://schemas.microsoft.com/office/drawing/2014/main" id="{0881081A-6B28-40B2-9F65-84CF7D839D0B}"/>
            </a:ext>
          </a:extLst>
        </xdr:cNvPr>
        <xdr:cNvSpPr txBox="1"/>
      </xdr:nvSpPr>
      <xdr:spPr>
        <a:xfrm>
          <a:off x="398494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16</xdr:col>
      <xdr:colOff>6350</xdr:colOff>
      <xdr:row>5</xdr:row>
      <xdr:rowOff>0</xdr:rowOff>
    </xdr:from>
    <xdr:ext cx="65" cy="172227"/>
    <xdr:sp macro="" textlink="">
      <xdr:nvSpPr>
        <xdr:cNvPr id="404" name="TextBox 403">
          <a:extLst>
            <a:ext uri="{FF2B5EF4-FFF2-40B4-BE49-F238E27FC236}">
              <a16:creationId xmlns:a16="http://schemas.microsoft.com/office/drawing/2014/main" id="{08740C9A-1E20-4148-91D8-1C86D6E8A7C3}"/>
            </a:ext>
          </a:extLst>
        </xdr:cNvPr>
        <xdr:cNvSpPr txBox="1"/>
      </xdr:nvSpPr>
      <xdr:spPr>
        <a:xfrm>
          <a:off x="398494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16</xdr:col>
      <xdr:colOff>6350</xdr:colOff>
      <xdr:row>5</xdr:row>
      <xdr:rowOff>0</xdr:rowOff>
    </xdr:from>
    <xdr:ext cx="65" cy="382727"/>
    <xdr:sp macro="" textlink="">
      <xdr:nvSpPr>
        <xdr:cNvPr id="405" name="TextBox 404">
          <a:extLst>
            <a:ext uri="{FF2B5EF4-FFF2-40B4-BE49-F238E27FC236}">
              <a16:creationId xmlns:a16="http://schemas.microsoft.com/office/drawing/2014/main" id="{913BEC07-A20E-47C9-B4D5-0A98CFF52B3A}"/>
            </a:ext>
          </a:extLst>
        </xdr:cNvPr>
        <xdr:cNvSpPr txBox="1"/>
      </xdr:nvSpPr>
      <xdr:spPr>
        <a:xfrm>
          <a:off x="39849425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406" name="TextBox 405">
          <a:extLst>
            <a:ext uri="{FF2B5EF4-FFF2-40B4-BE49-F238E27FC236}">
              <a16:creationId xmlns:a16="http://schemas.microsoft.com/office/drawing/2014/main" id="{9B2D033A-CC99-4BF5-BC02-FF27BBEA0B64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407" name="TextBox 406">
          <a:extLst>
            <a:ext uri="{FF2B5EF4-FFF2-40B4-BE49-F238E27FC236}">
              <a16:creationId xmlns:a16="http://schemas.microsoft.com/office/drawing/2014/main" id="{973A1961-C836-4EF2-A57B-49CD2FC53D74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408" name="TextBox 407">
          <a:extLst>
            <a:ext uri="{FF2B5EF4-FFF2-40B4-BE49-F238E27FC236}">
              <a16:creationId xmlns:a16="http://schemas.microsoft.com/office/drawing/2014/main" id="{CECE60DD-CA04-4D39-B2A1-7496FAC9D8BD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409" name="TextBox 408">
          <a:extLst>
            <a:ext uri="{FF2B5EF4-FFF2-40B4-BE49-F238E27FC236}">
              <a16:creationId xmlns:a16="http://schemas.microsoft.com/office/drawing/2014/main" id="{97056CE5-7C3F-4834-A8E1-EAAC77EC5E3C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410" name="TextBox 409">
          <a:extLst>
            <a:ext uri="{FF2B5EF4-FFF2-40B4-BE49-F238E27FC236}">
              <a16:creationId xmlns:a16="http://schemas.microsoft.com/office/drawing/2014/main" id="{70FDDF4F-B1CC-48A7-A2C0-4AF38EC77EF7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411" name="TextBox 410">
          <a:extLst>
            <a:ext uri="{FF2B5EF4-FFF2-40B4-BE49-F238E27FC236}">
              <a16:creationId xmlns:a16="http://schemas.microsoft.com/office/drawing/2014/main" id="{FF1E6A2D-5795-4A3E-9465-ACE1979C5B0C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412" name="TextBox 411">
          <a:extLst>
            <a:ext uri="{FF2B5EF4-FFF2-40B4-BE49-F238E27FC236}">
              <a16:creationId xmlns:a16="http://schemas.microsoft.com/office/drawing/2014/main" id="{CBC8138B-0488-4C31-A727-060C8F8560F3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413" name="TextBox 412">
          <a:extLst>
            <a:ext uri="{FF2B5EF4-FFF2-40B4-BE49-F238E27FC236}">
              <a16:creationId xmlns:a16="http://schemas.microsoft.com/office/drawing/2014/main" id="{5323C948-3F6C-44E1-AB93-E73D03760AEE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414" name="TextBox 413">
          <a:extLst>
            <a:ext uri="{FF2B5EF4-FFF2-40B4-BE49-F238E27FC236}">
              <a16:creationId xmlns:a16="http://schemas.microsoft.com/office/drawing/2014/main" id="{4746AC94-6A9E-4013-B52C-615F7A84ECCA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415" name="TextBox 414">
          <a:extLst>
            <a:ext uri="{FF2B5EF4-FFF2-40B4-BE49-F238E27FC236}">
              <a16:creationId xmlns:a16="http://schemas.microsoft.com/office/drawing/2014/main" id="{E658E9A3-43BC-443B-B9F6-670B96667E20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416" name="TextBox 415">
          <a:extLst>
            <a:ext uri="{FF2B5EF4-FFF2-40B4-BE49-F238E27FC236}">
              <a16:creationId xmlns:a16="http://schemas.microsoft.com/office/drawing/2014/main" id="{938A824D-AF8F-42AA-9C38-20A651DEA746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417" name="TextBox 416">
          <a:extLst>
            <a:ext uri="{FF2B5EF4-FFF2-40B4-BE49-F238E27FC236}">
              <a16:creationId xmlns:a16="http://schemas.microsoft.com/office/drawing/2014/main" id="{D0ABC979-43E4-40D1-BAAC-E3958D70F9E1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418" name="TextBox 417">
          <a:extLst>
            <a:ext uri="{FF2B5EF4-FFF2-40B4-BE49-F238E27FC236}">
              <a16:creationId xmlns:a16="http://schemas.microsoft.com/office/drawing/2014/main" id="{116F2E72-D4D1-47BA-B1D3-9EFA1A7E4227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419" name="TextBox 418">
          <a:extLst>
            <a:ext uri="{FF2B5EF4-FFF2-40B4-BE49-F238E27FC236}">
              <a16:creationId xmlns:a16="http://schemas.microsoft.com/office/drawing/2014/main" id="{FB791EAA-E056-43A0-807B-C0C2833BB4D9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420" name="TextBox 419">
          <a:extLst>
            <a:ext uri="{FF2B5EF4-FFF2-40B4-BE49-F238E27FC236}">
              <a16:creationId xmlns:a16="http://schemas.microsoft.com/office/drawing/2014/main" id="{A16EB881-10D8-4F4E-8C15-DD92A20AA5AD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421" name="TextBox 420">
          <a:extLst>
            <a:ext uri="{FF2B5EF4-FFF2-40B4-BE49-F238E27FC236}">
              <a16:creationId xmlns:a16="http://schemas.microsoft.com/office/drawing/2014/main" id="{95581F49-019C-4D9A-80B4-9F27E775901C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422" name="TextBox 421">
          <a:extLst>
            <a:ext uri="{FF2B5EF4-FFF2-40B4-BE49-F238E27FC236}">
              <a16:creationId xmlns:a16="http://schemas.microsoft.com/office/drawing/2014/main" id="{1736B8C8-0C92-47AE-AB7B-B523B13DD2C4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423" name="TextBox 422">
          <a:extLst>
            <a:ext uri="{FF2B5EF4-FFF2-40B4-BE49-F238E27FC236}">
              <a16:creationId xmlns:a16="http://schemas.microsoft.com/office/drawing/2014/main" id="{9E343D3B-0BB8-4D13-8B8A-4D44544A84B5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424" name="TextBox 423">
          <a:extLst>
            <a:ext uri="{FF2B5EF4-FFF2-40B4-BE49-F238E27FC236}">
              <a16:creationId xmlns:a16="http://schemas.microsoft.com/office/drawing/2014/main" id="{5A608AF7-A5C5-4863-BE47-67C9778DA192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425" name="TextBox 424">
          <a:extLst>
            <a:ext uri="{FF2B5EF4-FFF2-40B4-BE49-F238E27FC236}">
              <a16:creationId xmlns:a16="http://schemas.microsoft.com/office/drawing/2014/main" id="{3E7F6351-79EC-4602-B950-4AF5F7E5AE5C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426" name="TextBox 425">
          <a:extLst>
            <a:ext uri="{FF2B5EF4-FFF2-40B4-BE49-F238E27FC236}">
              <a16:creationId xmlns:a16="http://schemas.microsoft.com/office/drawing/2014/main" id="{93BC7385-9769-4254-A0D8-5EACE1D8B5B4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427" name="TextBox 426">
          <a:extLst>
            <a:ext uri="{FF2B5EF4-FFF2-40B4-BE49-F238E27FC236}">
              <a16:creationId xmlns:a16="http://schemas.microsoft.com/office/drawing/2014/main" id="{87C063ED-9A69-4708-ACD9-0ED006EE5CFA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428" name="TextBox 427">
          <a:extLst>
            <a:ext uri="{FF2B5EF4-FFF2-40B4-BE49-F238E27FC236}">
              <a16:creationId xmlns:a16="http://schemas.microsoft.com/office/drawing/2014/main" id="{A16B9F89-1305-4C1A-993E-1C1788BA728A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429" name="TextBox 428">
          <a:extLst>
            <a:ext uri="{FF2B5EF4-FFF2-40B4-BE49-F238E27FC236}">
              <a16:creationId xmlns:a16="http://schemas.microsoft.com/office/drawing/2014/main" id="{D52CE52D-12DC-4968-9D95-EF5524B9B8D3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430" name="TextBox 429">
          <a:extLst>
            <a:ext uri="{FF2B5EF4-FFF2-40B4-BE49-F238E27FC236}">
              <a16:creationId xmlns:a16="http://schemas.microsoft.com/office/drawing/2014/main" id="{50154D43-7060-498D-A902-293077A5DEEC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431" name="TextBox 430">
          <a:extLst>
            <a:ext uri="{FF2B5EF4-FFF2-40B4-BE49-F238E27FC236}">
              <a16:creationId xmlns:a16="http://schemas.microsoft.com/office/drawing/2014/main" id="{D4FEBFEE-1931-4705-86F9-D3AE59EA3C6E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432" name="TextBox 431">
          <a:extLst>
            <a:ext uri="{FF2B5EF4-FFF2-40B4-BE49-F238E27FC236}">
              <a16:creationId xmlns:a16="http://schemas.microsoft.com/office/drawing/2014/main" id="{A22FAAC8-2EB6-4E71-AAF8-B11A7896490D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433" name="TextBox 432">
          <a:extLst>
            <a:ext uri="{FF2B5EF4-FFF2-40B4-BE49-F238E27FC236}">
              <a16:creationId xmlns:a16="http://schemas.microsoft.com/office/drawing/2014/main" id="{256D6416-17A0-4C8A-89C8-7085C2E367C1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434" name="TextBox 433">
          <a:extLst>
            <a:ext uri="{FF2B5EF4-FFF2-40B4-BE49-F238E27FC236}">
              <a16:creationId xmlns:a16="http://schemas.microsoft.com/office/drawing/2014/main" id="{32359DD9-859E-4DA8-AE9C-53BCE4224388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435" name="TextBox 434">
          <a:extLst>
            <a:ext uri="{FF2B5EF4-FFF2-40B4-BE49-F238E27FC236}">
              <a16:creationId xmlns:a16="http://schemas.microsoft.com/office/drawing/2014/main" id="{0C6C56ED-1692-44A4-B5C5-7333AFE69B6B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436" name="TextBox 435">
          <a:extLst>
            <a:ext uri="{FF2B5EF4-FFF2-40B4-BE49-F238E27FC236}">
              <a16:creationId xmlns:a16="http://schemas.microsoft.com/office/drawing/2014/main" id="{95FA55C4-67F1-4BB8-BDD1-B75F5383CA7A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437" name="TextBox 436">
          <a:extLst>
            <a:ext uri="{FF2B5EF4-FFF2-40B4-BE49-F238E27FC236}">
              <a16:creationId xmlns:a16="http://schemas.microsoft.com/office/drawing/2014/main" id="{40D98B57-7C03-4229-87BA-B761E231B943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438" name="TextBox 437">
          <a:extLst>
            <a:ext uri="{FF2B5EF4-FFF2-40B4-BE49-F238E27FC236}">
              <a16:creationId xmlns:a16="http://schemas.microsoft.com/office/drawing/2014/main" id="{13C9F2E9-6C00-4D52-913C-A9EB1640B225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439" name="TextBox 438">
          <a:extLst>
            <a:ext uri="{FF2B5EF4-FFF2-40B4-BE49-F238E27FC236}">
              <a16:creationId xmlns:a16="http://schemas.microsoft.com/office/drawing/2014/main" id="{A4C14C54-B947-4CFD-B08D-45D13F5630E5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440" name="TextBox 439">
          <a:extLst>
            <a:ext uri="{FF2B5EF4-FFF2-40B4-BE49-F238E27FC236}">
              <a16:creationId xmlns:a16="http://schemas.microsoft.com/office/drawing/2014/main" id="{E14C04E3-62C3-47DE-8F7C-6CBA4B36CF1C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441" name="TextBox 440">
          <a:extLst>
            <a:ext uri="{FF2B5EF4-FFF2-40B4-BE49-F238E27FC236}">
              <a16:creationId xmlns:a16="http://schemas.microsoft.com/office/drawing/2014/main" id="{9397DCF0-DDD3-4D7E-82CB-4DF524B9228D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442" name="TextBox 441">
          <a:extLst>
            <a:ext uri="{FF2B5EF4-FFF2-40B4-BE49-F238E27FC236}">
              <a16:creationId xmlns:a16="http://schemas.microsoft.com/office/drawing/2014/main" id="{0BBC7777-2AAD-4B8D-AED3-267F2EC0E919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443" name="TextBox 442">
          <a:extLst>
            <a:ext uri="{FF2B5EF4-FFF2-40B4-BE49-F238E27FC236}">
              <a16:creationId xmlns:a16="http://schemas.microsoft.com/office/drawing/2014/main" id="{2EB4956F-67A5-47C2-BAE4-E1278B4426B7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444" name="TextBox 443">
          <a:extLst>
            <a:ext uri="{FF2B5EF4-FFF2-40B4-BE49-F238E27FC236}">
              <a16:creationId xmlns:a16="http://schemas.microsoft.com/office/drawing/2014/main" id="{5BD02EE2-8388-4131-B7F5-2D9F32F14802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445" name="TextBox 444">
          <a:extLst>
            <a:ext uri="{FF2B5EF4-FFF2-40B4-BE49-F238E27FC236}">
              <a16:creationId xmlns:a16="http://schemas.microsoft.com/office/drawing/2014/main" id="{BB5D05F1-EB02-42F8-BACC-5088B78AFB89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446" name="TextBox 445">
          <a:extLst>
            <a:ext uri="{FF2B5EF4-FFF2-40B4-BE49-F238E27FC236}">
              <a16:creationId xmlns:a16="http://schemas.microsoft.com/office/drawing/2014/main" id="{7BB06FAA-2733-4745-B4F7-F3DAC227C63B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447" name="TextBox 446">
          <a:extLst>
            <a:ext uri="{FF2B5EF4-FFF2-40B4-BE49-F238E27FC236}">
              <a16:creationId xmlns:a16="http://schemas.microsoft.com/office/drawing/2014/main" id="{565D6B10-0582-467E-AEA4-12D8FBC6ADBD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448" name="TextBox 447">
          <a:extLst>
            <a:ext uri="{FF2B5EF4-FFF2-40B4-BE49-F238E27FC236}">
              <a16:creationId xmlns:a16="http://schemas.microsoft.com/office/drawing/2014/main" id="{95A5A59C-3052-4F86-AE5F-313FF76EDBB7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449" name="TextBox 448">
          <a:extLst>
            <a:ext uri="{FF2B5EF4-FFF2-40B4-BE49-F238E27FC236}">
              <a16:creationId xmlns:a16="http://schemas.microsoft.com/office/drawing/2014/main" id="{E6EDD3C8-7480-4C4E-915C-79F342C04760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450" name="TextBox 449">
          <a:extLst>
            <a:ext uri="{FF2B5EF4-FFF2-40B4-BE49-F238E27FC236}">
              <a16:creationId xmlns:a16="http://schemas.microsoft.com/office/drawing/2014/main" id="{98B27F57-BF75-4EFE-AB0F-3CAC119C0703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451" name="TextBox 450">
          <a:extLst>
            <a:ext uri="{FF2B5EF4-FFF2-40B4-BE49-F238E27FC236}">
              <a16:creationId xmlns:a16="http://schemas.microsoft.com/office/drawing/2014/main" id="{B2F08E50-AF5A-451E-8856-24291473DAD7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452" name="TextBox 451">
          <a:extLst>
            <a:ext uri="{FF2B5EF4-FFF2-40B4-BE49-F238E27FC236}">
              <a16:creationId xmlns:a16="http://schemas.microsoft.com/office/drawing/2014/main" id="{30C09811-717A-4852-8AD7-A090ABFCB1CD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453" name="TextBox 452">
          <a:extLst>
            <a:ext uri="{FF2B5EF4-FFF2-40B4-BE49-F238E27FC236}">
              <a16:creationId xmlns:a16="http://schemas.microsoft.com/office/drawing/2014/main" id="{3EB47D27-C9CD-42F5-BC24-BC3E4D272693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454" name="TextBox 453">
          <a:extLst>
            <a:ext uri="{FF2B5EF4-FFF2-40B4-BE49-F238E27FC236}">
              <a16:creationId xmlns:a16="http://schemas.microsoft.com/office/drawing/2014/main" id="{D7FEF725-5852-4209-A64B-6C1E3B2A5856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455" name="TextBox 454">
          <a:extLst>
            <a:ext uri="{FF2B5EF4-FFF2-40B4-BE49-F238E27FC236}">
              <a16:creationId xmlns:a16="http://schemas.microsoft.com/office/drawing/2014/main" id="{79700258-EE9E-441B-8F7B-BE294B5BB3AA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456" name="TextBox 455">
          <a:extLst>
            <a:ext uri="{FF2B5EF4-FFF2-40B4-BE49-F238E27FC236}">
              <a16:creationId xmlns:a16="http://schemas.microsoft.com/office/drawing/2014/main" id="{27870E1D-179A-4EB1-BB03-3E899D70A904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16</xdr:col>
      <xdr:colOff>6350</xdr:colOff>
      <xdr:row>5</xdr:row>
      <xdr:rowOff>0</xdr:rowOff>
    </xdr:from>
    <xdr:ext cx="65" cy="172227"/>
    <xdr:sp macro="" textlink="">
      <xdr:nvSpPr>
        <xdr:cNvPr id="457" name="TextBox 456">
          <a:extLst>
            <a:ext uri="{FF2B5EF4-FFF2-40B4-BE49-F238E27FC236}">
              <a16:creationId xmlns:a16="http://schemas.microsoft.com/office/drawing/2014/main" id="{7E1EA05E-7A53-40DF-9CF5-299C19B568DD}"/>
            </a:ext>
          </a:extLst>
        </xdr:cNvPr>
        <xdr:cNvSpPr txBox="1"/>
      </xdr:nvSpPr>
      <xdr:spPr>
        <a:xfrm>
          <a:off x="398494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16</xdr:col>
      <xdr:colOff>6350</xdr:colOff>
      <xdr:row>5</xdr:row>
      <xdr:rowOff>0</xdr:rowOff>
    </xdr:from>
    <xdr:ext cx="65" cy="172227"/>
    <xdr:sp macro="" textlink="">
      <xdr:nvSpPr>
        <xdr:cNvPr id="458" name="TextBox 457">
          <a:extLst>
            <a:ext uri="{FF2B5EF4-FFF2-40B4-BE49-F238E27FC236}">
              <a16:creationId xmlns:a16="http://schemas.microsoft.com/office/drawing/2014/main" id="{89C86462-9F50-45DE-B049-ED464DA40DD0}"/>
            </a:ext>
          </a:extLst>
        </xdr:cNvPr>
        <xdr:cNvSpPr txBox="1"/>
      </xdr:nvSpPr>
      <xdr:spPr>
        <a:xfrm>
          <a:off x="398494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16</xdr:col>
      <xdr:colOff>6350</xdr:colOff>
      <xdr:row>5</xdr:row>
      <xdr:rowOff>0</xdr:rowOff>
    </xdr:from>
    <xdr:ext cx="65" cy="382727"/>
    <xdr:sp macro="" textlink="">
      <xdr:nvSpPr>
        <xdr:cNvPr id="459" name="TextBox 458">
          <a:extLst>
            <a:ext uri="{FF2B5EF4-FFF2-40B4-BE49-F238E27FC236}">
              <a16:creationId xmlns:a16="http://schemas.microsoft.com/office/drawing/2014/main" id="{5E3B6097-82AC-41A6-9BCB-64361FB0AC4B}"/>
            </a:ext>
          </a:extLst>
        </xdr:cNvPr>
        <xdr:cNvSpPr txBox="1"/>
      </xdr:nvSpPr>
      <xdr:spPr>
        <a:xfrm>
          <a:off x="39849425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460" name="TextBox 459">
          <a:extLst>
            <a:ext uri="{FF2B5EF4-FFF2-40B4-BE49-F238E27FC236}">
              <a16:creationId xmlns:a16="http://schemas.microsoft.com/office/drawing/2014/main" id="{1CF45FD5-6D89-4700-84F3-15A7B754B878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461" name="TextBox 460">
          <a:extLst>
            <a:ext uri="{FF2B5EF4-FFF2-40B4-BE49-F238E27FC236}">
              <a16:creationId xmlns:a16="http://schemas.microsoft.com/office/drawing/2014/main" id="{0EF20BA6-D921-4464-8771-4AED1C306C8D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462" name="TextBox 461">
          <a:extLst>
            <a:ext uri="{FF2B5EF4-FFF2-40B4-BE49-F238E27FC236}">
              <a16:creationId xmlns:a16="http://schemas.microsoft.com/office/drawing/2014/main" id="{63ABB1DC-0573-4D77-91B2-4BEC153A0877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463" name="TextBox 462">
          <a:extLst>
            <a:ext uri="{FF2B5EF4-FFF2-40B4-BE49-F238E27FC236}">
              <a16:creationId xmlns:a16="http://schemas.microsoft.com/office/drawing/2014/main" id="{7902452B-7534-47D1-94E8-821590A49CBE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464" name="TextBox 463">
          <a:extLst>
            <a:ext uri="{FF2B5EF4-FFF2-40B4-BE49-F238E27FC236}">
              <a16:creationId xmlns:a16="http://schemas.microsoft.com/office/drawing/2014/main" id="{72E95FAF-47CE-42E8-B08C-56E8FEA9E27E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465" name="TextBox 464">
          <a:extLst>
            <a:ext uri="{FF2B5EF4-FFF2-40B4-BE49-F238E27FC236}">
              <a16:creationId xmlns:a16="http://schemas.microsoft.com/office/drawing/2014/main" id="{01E979BA-382A-41D9-B011-F5D1C795E652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466" name="TextBox 465">
          <a:extLst>
            <a:ext uri="{FF2B5EF4-FFF2-40B4-BE49-F238E27FC236}">
              <a16:creationId xmlns:a16="http://schemas.microsoft.com/office/drawing/2014/main" id="{9A5683E9-6452-418B-8CB0-547DFF3B3E6A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467" name="TextBox 466">
          <a:extLst>
            <a:ext uri="{FF2B5EF4-FFF2-40B4-BE49-F238E27FC236}">
              <a16:creationId xmlns:a16="http://schemas.microsoft.com/office/drawing/2014/main" id="{712DAED1-5021-44BE-9FDC-EFE16D4CD87D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468" name="TextBox 467">
          <a:extLst>
            <a:ext uri="{FF2B5EF4-FFF2-40B4-BE49-F238E27FC236}">
              <a16:creationId xmlns:a16="http://schemas.microsoft.com/office/drawing/2014/main" id="{86938A9E-00E4-4AED-8F3F-C99531C16193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469" name="TextBox 468">
          <a:extLst>
            <a:ext uri="{FF2B5EF4-FFF2-40B4-BE49-F238E27FC236}">
              <a16:creationId xmlns:a16="http://schemas.microsoft.com/office/drawing/2014/main" id="{4E35813B-D7B8-40A7-95B9-75FFC69FBC4C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470" name="TextBox 469">
          <a:extLst>
            <a:ext uri="{FF2B5EF4-FFF2-40B4-BE49-F238E27FC236}">
              <a16:creationId xmlns:a16="http://schemas.microsoft.com/office/drawing/2014/main" id="{51E2C5B0-BD51-4705-B836-0D58B62E411B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471" name="TextBox 470">
          <a:extLst>
            <a:ext uri="{FF2B5EF4-FFF2-40B4-BE49-F238E27FC236}">
              <a16:creationId xmlns:a16="http://schemas.microsoft.com/office/drawing/2014/main" id="{2413A9E6-0756-4B87-8199-FE305283DCAD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472" name="TextBox 471">
          <a:extLst>
            <a:ext uri="{FF2B5EF4-FFF2-40B4-BE49-F238E27FC236}">
              <a16:creationId xmlns:a16="http://schemas.microsoft.com/office/drawing/2014/main" id="{9D162606-64D9-4347-9846-E1F47705FBF9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473" name="TextBox 472">
          <a:extLst>
            <a:ext uri="{FF2B5EF4-FFF2-40B4-BE49-F238E27FC236}">
              <a16:creationId xmlns:a16="http://schemas.microsoft.com/office/drawing/2014/main" id="{242514BD-C1E9-45FA-82D9-B2711BD97A0E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474" name="TextBox 473">
          <a:extLst>
            <a:ext uri="{FF2B5EF4-FFF2-40B4-BE49-F238E27FC236}">
              <a16:creationId xmlns:a16="http://schemas.microsoft.com/office/drawing/2014/main" id="{8F9A416B-2FD6-4DFE-B05F-12F2482EEC02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475" name="TextBox 474">
          <a:extLst>
            <a:ext uri="{FF2B5EF4-FFF2-40B4-BE49-F238E27FC236}">
              <a16:creationId xmlns:a16="http://schemas.microsoft.com/office/drawing/2014/main" id="{DC915188-7F73-4B54-B601-F32E1151B814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476" name="TextBox 475">
          <a:extLst>
            <a:ext uri="{FF2B5EF4-FFF2-40B4-BE49-F238E27FC236}">
              <a16:creationId xmlns:a16="http://schemas.microsoft.com/office/drawing/2014/main" id="{55D3CE9D-EE2B-4574-B3BF-138671FFE85D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477" name="TextBox 476">
          <a:extLst>
            <a:ext uri="{FF2B5EF4-FFF2-40B4-BE49-F238E27FC236}">
              <a16:creationId xmlns:a16="http://schemas.microsoft.com/office/drawing/2014/main" id="{3EBD43A1-0BB6-47CF-8084-46F5E31210DE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478" name="TextBox 477">
          <a:extLst>
            <a:ext uri="{FF2B5EF4-FFF2-40B4-BE49-F238E27FC236}">
              <a16:creationId xmlns:a16="http://schemas.microsoft.com/office/drawing/2014/main" id="{E731E993-36D6-434B-9AFE-EEE6095149CC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479" name="TextBox 478">
          <a:extLst>
            <a:ext uri="{FF2B5EF4-FFF2-40B4-BE49-F238E27FC236}">
              <a16:creationId xmlns:a16="http://schemas.microsoft.com/office/drawing/2014/main" id="{878C7066-36BB-4A20-BCE9-8F33F62DFECC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480" name="TextBox 479">
          <a:extLst>
            <a:ext uri="{FF2B5EF4-FFF2-40B4-BE49-F238E27FC236}">
              <a16:creationId xmlns:a16="http://schemas.microsoft.com/office/drawing/2014/main" id="{E3388705-1A02-4EF4-BE32-30BFA955ACA4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481" name="TextBox 480">
          <a:extLst>
            <a:ext uri="{FF2B5EF4-FFF2-40B4-BE49-F238E27FC236}">
              <a16:creationId xmlns:a16="http://schemas.microsoft.com/office/drawing/2014/main" id="{B6A680F3-2581-4D0C-AD1E-5BD8B423E0B0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482" name="TextBox 481">
          <a:extLst>
            <a:ext uri="{FF2B5EF4-FFF2-40B4-BE49-F238E27FC236}">
              <a16:creationId xmlns:a16="http://schemas.microsoft.com/office/drawing/2014/main" id="{4E15AAEF-7EBE-4A90-9277-DB084A5E3E30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483" name="TextBox 482">
          <a:extLst>
            <a:ext uri="{FF2B5EF4-FFF2-40B4-BE49-F238E27FC236}">
              <a16:creationId xmlns:a16="http://schemas.microsoft.com/office/drawing/2014/main" id="{681B97D0-F55F-4463-8E34-4C9F621BD416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484" name="TextBox 483">
          <a:extLst>
            <a:ext uri="{FF2B5EF4-FFF2-40B4-BE49-F238E27FC236}">
              <a16:creationId xmlns:a16="http://schemas.microsoft.com/office/drawing/2014/main" id="{1356B278-2D70-4EE8-8F8D-1B4D05B617E1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485" name="TextBox 484">
          <a:extLst>
            <a:ext uri="{FF2B5EF4-FFF2-40B4-BE49-F238E27FC236}">
              <a16:creationId xmlns:a16="http://schemas.microsoft.com/office/drawing/2014/main" id="{0AD50035-6CC7-4C3F-8D04-5D83623F5285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486" name="TextBox 485">
          <a:extLst>
            <a:ext uri="{FF2B5EF4-FFF2-40B4-BE49-F238E27FC236}">
              <a16:creationId xmlns:a16="http://schemas.microsoft.com/office/drawing/2014/main" id="{A9AF56F7-47B3-467C-8D02-217CAB941E18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487" name="TextBox 486">
          <a:extLst>
            <a:ext uri="{FF2B5EF4-FFF2-40B4-BE49-F238E27FC236}">
              <a16:creationId xmlns:a16="http://schemas.microsoft.com/office/drawing/2014/main" id="{D0FCB3A6-F9A1-4A06-8CFC-9955E5D0D628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488" name="TextBox 487">
          <a:extLst>
            <a:ext uri="{FF2B5EF4-FFF2-40B4-BE49-F238E27FC236}">
              <a16:creationId xmlns:a16="http://schemas.microsoft.com/office/drawing/2014/main" id="{1D66D209-7C1A-4055-A646-47326E0E6220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489" name="TextBox 488">
          <a:extLst>
            <a:ext uri="{FF2B5EF4-FFF2-40B4-BE49-F238E27FC236}">
              <a16:creationId xmlns:a16="http://schemas.microsoft.com/office/drawing/2014/main" id="{F440050F-1992-4340-9E32-8C5E9008B8E9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490" name="TextBox 489">
          <a:extLst>
            <a:ext uri="{FF2B5EF4-FFF2-40B4-BE49-F238E27FC236}">
              <a16:creationId xmlns:a16="http://schemas.microsoft.com/office/drawing/2014/main" id="{32A99173-A934-497F-AE7F-D1AB2A2E47BF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491" name="TextBox 490">
          <a:extLst>
            <a:ext uri="{FF2B5EF4-FFF2-40B4-BE49-F238E27FC236}">
              <a16:creationId xmlns:a16="http://schemas.microsoft.com/office/drawing/2014/main" id="{C2948281-1DDA-4375-93FD-3CD47E62428D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492" name="TextBox 491">
          <a:extLst>
            <a:ext uri="{FF2B5EF4-FFF2-40B4-BE49-F238E27FC236}">
              <a16:creationId xmlns:a16="http://schemas.microsoft.com/office/drawing/2014/main" id="{8DE42717-7493-4F85-8965-AFF30C0C7E10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493" name="TextBox 492">
          <a:extLst>
            <a:ext uri="{FF2B5EF4-FFF2-40B4-BE49-F238E27FC236}">
              <a16:creationId xmlns:a16="http://schemas.microsoft.com/office/drawing/2014/main" id="{F33FEEC4-0CAE-40EF-B57C-FFB0A86AE8DE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494" name="TextBox 493">
          <a:extLst>
            <a:ext uri="{FF2B5EF4-FFF2-40B4-BE49-F238E27FC236}">
              <a16:creationId xmlns:a16="http://schemas.microsoft.com/office/drawing/2014/main" id="{FF2D791E-2986-4414-BC46-35B8FA3944DB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495" name="TextBox 494">
          <a:extLst>
            <a:ext uri="{FF2B5EF4-FFF2-40B4-BE49-F238E27FC236}">
              <a16:creationId xmlns:a16="http://schemas.microsoft.com/office/drawing/2014/main" id="{640171C1-403C-4BEB-99F4-FD8741573035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496" name="TextBox 495">
          <a:extLst>
            <a:ext uri="{FF2B5EF4-FFF2-40B4-BE49-F238E27FC236}">
              <a16:creationId xmlns:a16="http://schemas.microsoft.com/office/drawing/2014/main" id="{B06E9058-7B01-4DD2-9B82-B1BCF98EE74C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497" name="TextBox 496">
          <a:extLst>
            <a:ext uri="{FF2B5EF4-FFF2-40B4-BE49-F238E27FC236}">
              <a16:creationId xmlns:a16="http://schemas.microsoft.com/office/drawing/2014/main" id="{90B14189-E8CE-404F-B28C-311437802549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498" name="TextBox 497">
          <a:extLst>
            <a:ext uri="{FF2B5EF4-FFF2-40B4-BE49-F238E27FC236}">
              <a16:creationId xmlns:a16="http://schemas.microsoft.com/office/drawing/2014/main" id="{B907A66A-6D8D-4887-A087-3EFABD0141E3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499" name="TextBox 498">
          <a:extLst>
            <a:ext uri="{FF2B5EF4-FFF2-40B4-BE49-F238E27FC236}">
              <a16:creationId xmlns:a16="http://schemas.microsoft.com/office/drawing/2014/main" id="{0E0B42DC-B69C-4C78-A6DD-D823A2C2B8AA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500" name="TextBox 499">
          <a:extLst>
            <a:ext uri="{FF2B5EF4-FFF2-40B4-BE49-F238E27FC236}">
              <a16:creationId xmlns:a16="http://schemas.microsoft.com/office/drawing/2014/main" id="{D353FE4B-0720-47A0-A5F3-8F8C8413BA3E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501" name="TextBox 500">
          <a:extLst>
            <a:ext uri="{FF2B5EF4-FFF2-40B4-BE49-F238E27FC236}">
              <a16:creationId xmlns:a16="http://schemas.microsoft.com/office/drawing/2014/main" id="{AF9A5B74-EA20-4B7E-8806-7275C9AA261C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502" name="TextBox 501">
          <a:extLst>
            <a:ext uri="{FF2B5EF4-FFF2-40B4-BE49-F238E27FC236}">
              <a16:creationId xmlns:a16="http://schemas.microsoft.com/office/drawing/2014/main" id="{2112195C-F09D-42BF-B946-CDDCB1290BB3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503" name="TextBox 502">
          <a:extLst>
            <a:ext uri="{FF2B5EF4-FFF2-40B4-BE49-F238E27FC236}">
              <a16:creationId xmlns:a16="http://schemas.microsoft.com/office/drawing/2014/main" id="{2D5910A3-D477-490E-8E83-B6799974B424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504" name="TextBox 503">
          <a:extLst>
            <a:ext uri="{FF2B5EF4-FFF2-40B4-BE49-F238E27FC236}">
              <a16:creationId xmlns:a16="http://schemas.microsoft.com/office/drawing/2014/main" id="{5EE956DC-CEF2-487E-A7CB-569F3E1051E7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505" name="TextBox 504">
          <a:extLst>
            <a:ext uri="{FF2B5EF4-FFF2-40B4-BE49-F238E27FC236}">
              <a16:creationId xmlns:a16="http://schemas.microsoft.com/office/drawing/2014/main" id="{00B47268-ECDF-4C80-B147-4E902E8FC4D8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506" name="TextBox 505">
          <a:extLst>
            <a:ext uri="{FF2B5EF4-FFF2-40B4-BE49-F238E27FC236}">
              <a16:creationId xmlns:a16="http://schemas.microsoft.com/office/drawing/2014/main" id="{897C7085-D323-451D-A609-5B73108631DD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507" name="TextBox 506">
          <a:extLst>
            <a:ext uri="{FF2B5EF4-FFF2-40B4-BE49-F238E27FC236}">
              <a16:creationId xmlns:a16="http://schemas.microsoft.com/office/drawing/2014/main" id="{1CE6F2F5-595A-4007-AB2D-F76A8C010EB5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508" name="TextBox 507">
          <a:extLst>
            <a:ext uri="{FF2B5EF4-FFF2-40B4-BE49-F238E27FC236}">
              <a16:creationId xmlns:a16="http://schemas.microsoft.com/office/drawing/2014/main" id="{AF302D33-EE09-4B75-92E3-D1C63322E189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509" name="TextBox 508">
          <a:extLst>
            <a:ext uri="{FF2B5EF4-FFF2-40B4-BE49-F238E27FC236}">
              <a16:creationId xmlns:a16="http://schemas.microsoft.com/office/drawing/2014/main" id="{5870EFBE-5A8B-4082-A2E1-6EF000EC9530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510" name="TextBox 509">
          <a:extLst>
            <a:ext uri="{FF2B5EF4-FFF2-40B4-BE49-F238E27FC236}">
              <a16:creationId xmlns:a16="http://schemas.microsoft.com/office/drawing/2014/main" id="{04EDD13B-BEBD-4CD6-BECE-6D7A3BB26E52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511" name="TextBox 510">
          <a:extLst>
            <a:ext uri="{FF2B5EF4-FFF2-40B4-BE49-F238E27FC236}">
              <a16:creationId xmlns:a16="http://schemas.microsoft.com/office/drawing/2014/main" id="{4CB8D702-1733-419D-9921-2E8B33950224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512" name="TextBox 511">
          <a:extLst>
            <a:ext uri="{FF2B5EF4-FFF2-40B4-BE49-F238E27FC236}">
              <a16:creationId xmlns:a16="http://schemas.microsoft.com/office/drawing/2014/main" id="{5D854B01-C37A-493A-B3B8-3A502452539B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513" name="TextBox 512">
          <a:extLst>
            <a:ext uri="{FF2B5EF4-FFF2-40B4-BE49-F238E27FC236}">
              <a16:creationId xmlns:a16="http://schemas.microsoft.com/office/drawing/2014/main" id="{38C20506-F0B4-47D9-8B01-CBF78C64D91B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16</xdr:col>
      <xdr:colOff>6350</xdr:colOff>
      <xdr:row>5</xdr:row>
      <xdr:rowOff>0</xdr:rowOff>
    </xdr:from>
    <xdr:ext cx="65" cy="172227"/>
    <xdr:sp macro="" textlink="">
      <xdr:nvSpPr>
        <xdr:cNvPr id="514" name="TextBox 513">
          <a:extLst>
            <a:ext uri="{FF2B5EF4-FFF2-40B4-BE49-F238E27FC236}">
              <a16:creationId xmlns:a16="http://schemas.microsoft.com/office/drawing/2014/main" id="{741BBC6E-EF15-46FE-BB8E-DEAF732D2F40}"/>
            </a:ext>
          </a:extLst>
        </xdr:cNvPr>
        <xdr:cNvSpPr txBox="1"/>
      </xdr:nvSpPr>
      <xdr:spPr>
        <a:xfrm>
          <a:off x="398494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16</xdr:col>
      <xdr:colOff>6350</xdr:colOff>
      <xdr:row>5</xdr:row>
      <xdr:rowOff>0</xdr:rowOff>
    </xdr:from>
    <xdr:ext cx="65" cy="172227"/>
    <xdr:sp macro="" textlink="">
      <xdr:nvSpPr>
        <xdr:cNvPr id="515" name="TextBox 514">
          <a:extLst>
            <a:ext uri="{FF2B5EF4-FFF2-40B4-BE49-F238E27FC236}">
              <a16:creationId xmlns:a16="http://schemas.microsoft.com/office/drawing/2014/main" id="{0DFD7F9C-6040-4671-A57A-00495AC455DA}"/>
            </a:ext>
          </a:extLst>
        </xdr:cNvPr>
        <xdr:cNvSpPr txBox="1"/>
      </xdr:nvSpPr>
      <xdr:spPr>
        <a:xfrm>
          <a:off x="398494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16</xdr:col>
      <xdr:colOff>6350</xdr:colOff>
      <xdr:row>5</xdr:row>
      <xdr:rowOff>0</xdr:rowOff>
    </xdr:from>
    <xdr:ext cx="65" cy="382727"/>
    <xdr:sp macro="" textlink="">
      <xdr:nvSpPr>
        <xdr:cNvPr id="516" name="TextBox 515">
          <a:extLst>
            <a:ext uri="{FF2B5EF4-FFF2-40B4-BE49-F238E27FC236}">
              <a16:creationId xmlns:a16="http://schemas.microsoft.com/office/drawing/2014/main" id="{0F093928-494C-4F42-B3F2-A929074B1E78}"/>
            </a:ext>
          </a:extLst>
        </xdr:cNvPr>
        <xdr:cNvSpPr txBox="1"/>
      </xdr:nvSpPr>
      <xdr:spPr>
        <a:xfrm>
          <a:off x="39849425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517" name="TextBox 516">
          <a:extLst>
            <a:ext uri="{FF2B5EF4-FFF2-40B4-BE49-F238E27FC236}">
              <a16:creationId xmlns:a16="http://schemas.microsoft.com/office/drawing/2014/main" id="{8E69CCB0-23B4-4505-96AD-568E007CC505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518" name="TextBox 517">
          <a:extLst>
            <a:ext uri="{FF2B5EF4-FFF2-40B4-BE49-F238E27FC236}">
              <a16:creationId xmlns:a16="http://schemas.microsoft.com/office/drawing/2014/main" id="{2DA3AE3F-702E-4CC1-B20F-0FA828C22B49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519" name="TextBox 518">
          <a:extLst>
            <a:ext uri="{FF2B5EF4-FFF2-40B4-BE49-F238E27FC236}">
              <a16:creationId xmlns:a16="http://schemas.microsoft.com/office/drawing/2014/main" id="{694B729B-A687-41AF-848C-1E6CAA880B59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520" name="TextBox 519">
          <a:extLst>
            <a:ext uri="{FF2B5EF4-FFF2-40B4-BE49-F238E27FC236}">
              <a16:creationId xmlns:a16="http://schemas.microsoft.com/office/drawing/2014/main" id="{5F760D4E-F189-47AF-917C-304454E0524E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521" name="TextBox 520">
          <a:extLst>
            <a:ext uri="{FF2B5EF4-FFF2-40B4-BE49-F238E27FC236}">
              <a16:creationId xmlns:a16="http://schemas.microsoft.com/office/drawing/2014/main" id="{74467BB1-1190-4D98-9A8A-27B0F006B6AF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522" name="TextBox 521">
          <a:extLst>
            <a:ext uri="{FF2B5EF4-FFF2-40B4-BE49-F238E27FC236}">
              <a16:creationId xmlns:a16="http://schemas.microsoft.com/office/drawing/2014/main" id="{CF4AE2AE-BE6D-4581-9E8A-44A795AC3066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523" name="TextBox 522">
          <a:extLst>
            <a:ext uri="{FF2B5EF4-FFF2-40B4-BE49-F238E27FC236}">
              <a16:creationId xmlns:a16="http://schemas.microsoft.com/office/drawing/2014/main" id="{44B2A116-4D4B-431F-BAF8-491505A53E7D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524" name="TextBox 523">
          <a:extLst>
            <a:ext uri="{FF2B5EF4-FFF2-40B4-BE49-F238E27FC236}">
              <a16:creationId xmlns:a16="http://schemas.microsoft.com/office/drawing/2014/main" id="{100F7C39-53DF-4D87-8096-57CDA4B4A6EF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525" name="TextBox 524">
          <a:extLst>
            <a:ext uri="{FF2B5EF4-FFF2-40B4-BE49-F238E27FC236}">
              <a16:creationId xmlns:a16="http://schemas.microsoft.com/office/drawing/2014/main" id="{9E962B71-158D-437A-BB02-AD8975471871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526" name="TextBox 525">
          <a:extLst>
            <a:ext uri="{FF2B5EF4-FFF2-40B4-BE49-F238E27FC236}">
              <a16:creationId xmlns:a16="http://schemas.microsoft.com/office/drawing/2014/main" id="{84EA64F3-E838-4905-B988-571D7538A291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527" name="TextBox 526">
          <a:extLst>
            <a:ext uri="{FF2B5EF4-FFF2-40B4-BE49-F238E27FC236}">
              <a16:creationId xmlns:a16="http://schemas.microsoft.com/office/drawing/2014/main" id="{E6F3D49E-A7C6-4A26-B562-F246F58855BC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528" name="TextBox 527">
          <a:extLst>
            <a:ext uri="{FF2B5EF4-FFF2-40B4-BE49-F238E27FC236}">
              <a16:creationId xmlns:a16="http://schemas.microsoft.com/office/drawing/2014/main" id="{A37E99EF-4B22-46B6-9068-4AE1D03FF62C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529" name="TextBox 528">
          <a:extLst>
            <a:ext uri="{FF2B5EF4-FFF2-40B4-BE49-F238E27FC236}">
              <a16:creationId xmlns:a16="http://schemas.microsoft.com/office/drawing/2014/main" id="{C5C7DC89-B62C-433A-A37D-2D90322BD417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530" name="TextBox 529">
          <a:extLst>
            <a:ext uri="{FF2B5EF4-FFF2-40B4-BE49-F238E27FC236}">
              <a16:creationId xmlns:a16="http://schemas.microsoft.com/office/drawing/2014/main" id="{84A9F1E4-38A6-441F-923A-FDC1F29856F1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531" name="TextBox 530">
          <a:extLst>
            <a:ext uri="{FF2B5EF4-FFF2-40B4-BE49-F238E27FC236}">
              <a16:creationId xmlns:a16="http://schemas.microsoft.com/office/drawing/2014/main" id="{2491684A-32B2-4FDD-A6C0-D969AC4F64B8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532" name="TextBox 531">
          <a:extLst>
            <a:ext uri="{FF2B5EF4-FFF2-40B4-BE49-F238E27FC236}">
              <a16:creationId xmlns:a16="http://schemas.microsoft.com/office/drawing/2014/main" id="{F5DAC5CD-3170-4373-AB96-B39496413AAB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533" name="TextBox 532">
          <a:extLst>
            <a:ext uri="{FF2B5EF4-FFF2-40B4-BE49-F238E27FC236}">
              <a16:creationId xmlns:a16="http://schemas.microsoft.com/office/drawing/2014/main" id="{02A17D84-3F58-4489-BBF0-0049DCFB2A1A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534" name="TextBox 533">
          <a:extLst>
            <a:ext uri="{FF2B5EF4-FFF2-40B4-BE49-F238E27FC236}">
              <a16:creationId xmlns:a16="http://schemas.microsoft.com/office/drawing/2014/main" id="{4E35B1E2-DA9A-4B40-937E-70AF8ADE2660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535" name="TextBox 534">
          <a:extLst>
            <a:ext uri="{FF2B5EF4-FFF2-40B4-BE49-F238E27FC236}">
              <a16:creationId xmlns:a16="http://schemas.microsoft.com/office/drawing/2014/main" id="{0ECA7558-EB33-413C-929C-7C50D11766FF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536" name="TextBox 535">
          <a:extLst>
            <a:ext uri="{FF2B5EF4-FFF2-40B4-BE49-F238E27FC236}">
              <a16:creationId xmlns:a16="http://schemas.microsoft.com/office/drawing/2014/main" id="{B7CAFD55-0DC7-4341-997A-896EDA891F05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537" name="TextBox 536">
          <a:extLst>
            <a:ext uri="{FF2B5EF4-FFF2-40B4-BE49-F238E27FC236}">
              <a16:creationId xmlns:a16="http://schemas.microsoft.com/office/drawing/2014/main" id="{C84668BB-1486-400C-A556-B19D695A50FF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538" name="TextBox 537">
          <a:extLst>
            <a:ext uri="{FF2B5EF4-FFF2-40B4-BE49-F238E27FC236}">
              <a16:creationId xmlns:a16="http://schemas.microsoft.com/office/drawing/2014/main" id="{52342D64-8D0F-4845-92A4-04BDC51DE5C9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539" name="TextBox 538">
          <a:extLst>
            <a:ext uri="{FF2B5EF4-FFF2-40B4-BE49-F238E27FC236}">
              <a16:creationId xmlns:a16="http://schemas.microsoft.com/office/drawing/2014/main" id="{6139EAF6-6D22-44EA-AF98-B4EEA667DF27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540" name="TextBox 539">
          <a:extLst>
            <a:ext uri="{FF2B5EF4-FFF2-40B4-BE49-F238E27FC236}">
              <a16:creationId xmlns:a16="http://schemas.microsoft.com/office/drawing/2014/main" id="{5920846E-2D02-4F3C-ACBF-C48A1E7A7654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541" name="TextBox 540">
          <a:extLst>
            <a:ext uri="{FF2B5EF4-FFF2-40B4-BE49-F238E27FC236}">
              <a16:creationId xmlns:a16="http://schemas.microsoft.com/office/drawing/2014/main" id="{DB3AE131-4F19-4BB0-ADA7-30464A6C7707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542" name="TextBox 541">
          <a:extLst>
            <a:ext uri="{FF2B5EF4-FFF2-40B4-BE49-F238E27FC236}">
              <a16:creationId xmlns:a16="http://schemas.microsoft.com/office/drawing/2014/main" id="{27A6723D-3827-4FDF-BA83-18CF59C12BA6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543" name="TextBox 542">
          <a:extLst>
            <a:ext uri="{FF2B5EF4-FFF2-40B4-BE49-F238E27FC236}">
              <a16:creationId xmlns:a16="http://schemas.microsoft.com/office/drawing/2014/main" id="{860B4391-44DF-4847-97C0-AE18965E61A0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544" name="TextBox 543">
          <a:extLst>
            <a:ext uri="{FF2B5EF4-FFF2-40B4-BE49-F238E27FC236}">
              <a16:creationId xmlns:a16="http://schemas.microsoft.com/office/drawing/2014/main" id="{81FC7BBC-E823-4BAE-B73F-8841055B8706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545" name="TextBox 544">
          <a:extLst>
            <a:ext uri="{FF2B5EF4-FFF2-40B4-BE49-F238E27FC236}">
              <a16:creationId xmlns:a16="http://schemas.microsoft.com/office/drawing/2014/main" id="{1456589C-A5C5-446F-AC70-F0E342239DCF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546" name="TextBox 545">
          <a:extLst>
            <a:ext uri="{FF2B5EF4-FFF2-40B4-BE49-F238E27FC236}">
              <a16:creationId xmlns:a16="http://schemas.microsoft.com/office/drawing/2014/main" id="{EA5B4F59-3A25-4767-A448-18A3B6A3C079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547" name="TextBox 546">
          <a:extLst>
            <a:ext uri="{FF2B5EF4-FFF2-40B4-BE49-F238E27FC236}">
              <a16:creationId xmlns:a16="http://schemas.microsoft.com/office/drawing/2014/main" id="{2F9B8392-8AB9-4D5E-83FA-0025A082D609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548" name="TextBox 547">
          <a:extLst>
            <a:ext uri="{FF2B5EF4-FFF2-40B4-BE49-F238E27FC236}">
              <a16:creationId xmlns:a16="http://schemas.microsoft.com/office/drawing/2014/main" id="{D238B953-3A93-4001-96DD-33BAAB45A19C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549" name="TextBox 548">
          <a:extLst>
            <a:ext uri="{FF2B5EF4-FFF2-40B4-BE49-F238E27FC236}">
              <a16:creationId xmlns:a16="http://schemas.microsoft.com/office/drawing/2014/main" id="{93B826DB-D6B2-4875-812D-7456090CC349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550" name="TextBox 549">
          <a:extLst>
            <a:ext uri="{FF2B5EF4-FFF2-40B4-BE49-F238E27FC236}">
              <a16:creationId xmlns:a16="http://schemas.microsoft.com/office/drawing/2014/main" id="{A983FE3C-DD0A-4D1A-8891-0F620613F7E3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16</xdr:col>
      <xdr:colOff>6350</xdr:colOff>
      <xdr:row>5</xdr:row>
      <xdr:rowOff>0</xdr:rowOff>
    </xdr:from>
    <xdr:ext cx="65" cy="382727"/>
    <xdr:sp macro="" textlink="">
      <xdr:nvSpPr>
        <xdr:cNvPr id="551" name="TextBox 550">
          <a:extLst>
            <a:ext uri="{FF2B5EF4-FFF2-40B4-BE49-F238E27FC236}">
              <a16:creationId xmlns:a16="http://schemas.microsoft.com/office/drawing/2014/main" id="{3ABA57A1-BD47-4626-BF66-426ACEF5FA48}"/>
            </a:ext>
          </a:extLst>
        </xdr:cNvPr>
        <xdr:cNvSpPr txBox="1"/>
      </xdr:nvSpPr>
      <xdr:spPr>
        <a:xfrm>
          <a:off x="39849425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552" name="TextBox 551">
          <a:extLst>
            <a:ext uri="{FF2B5EF4-FFF2-40B4-BE49-F238E27FC236}">
              <a16:creationId xmlns:a16="http://schemas.microsoft.com/office/drawing/2014/main" id="{8FEF9BE3-C961-4977-8B19-0C2E0FF5D757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553" name="TextBox 552">
          <a:extLst>
            <a:ext uri="{FF2B5EF4-FFF2-40B4-BE49-F238E27FC236}">
              <a16:creationId xmlns:a16="http://schemas.microsoft.com/office/drawing/2014/main" id="{2C2CB6AC-C26A-4B15-A82D-07DB2378CF15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554" name="TextBox 553">
          <a:extLst>
            <a:ext uri="{FF2B5EF4-FFF2-40B4-BE49-F238E27FC236}">
              <a16:creationId xmlns:a16="http://schemas.microsoft.com/office/drawing/2014/main" id="{8D69B632-70DE-4E51-8809-D6CDB2B34FAB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555" name="TextBox 554">
          <a:extLst>
            <a:ext uri="{FF2B5EF4-FFF2-40B4-BE49-F238E27FC236}">
              <a16:creationId xmlns:a16="http://schemas.microsoft.com/office/drawing/2014/main" id="{3552644C-8136-4F98-BDC4-FA0C4852C221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556" name="TextBox 555">
          <a:extLst>
            <a:ext uri="{FF2B5EF4-FFF2-40B4-BE49-F238E27FC236}">
              <a16:creationId xmlns:a16="http://schemas.microsoft.com/office/drawing/2014/main" id="{272B2A97-1B82-43A7-B137-B2D41E2CE4AD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557" name="TextBox 556">
          <a:extLst>
            <a:ext uri="{FF2B5EF4-FFF2-40B4-BE49-F238E27FC236}">
              <a16:creationId xmlns:a16="http://schemas.microsoft.com/office/drawing/2014/main" id="{A53EA414-6504-4C3E-B20B-3509174236B9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558" name="TextBox 557">
          <a:extLst>
            <a:ext uri="{FF2B5EF4-FFF2-40B4-BE49-F238E27FC236}">
              <a16:creationId xmlns:a16="http://schemas.microsoft.com/office/drawing/2014/main" id="{E4385FE7-65C1-4E9C-ADF9-7D0D57FE86DB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559" name="TextBox 558">
          <a:extLst>
            <a:ext uri="{FF2B5EF4-FFF2-40B4-BE49-F238E27FC236}">
              <a16:creationId xmlns:a16="http://schemas.microsoft.com/office/drawing/2014/main" id="{D39D6A29-C60C-4C26-B931-F6A6701163FB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560" name="TextBox 559">
          <a:extLst>
            <a:ext uri="{FF2B5EF4-FFF2-40B4-BE49-F238E27FC236}">
              <a16:creationId xmlns:a16="http://schemas.microsoft.com/office/drawing/2014/main" id="{BEF29254-F378-40CD-AD8E-51F9CECD9429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561" name="TextBox 560">
          <a:extLst>
            <a:ext uri="{FF2B5EF4-FFF2-40B4-BE49-F238E27FC236}">
              <a16:creationId xmlns:a16="http://schemas.microsoft.com/office/drawing/2014/main" id="{4D406D3E-4C50-4768-918A-025F7F32B8B6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562" name="TextBox 561">
          <a:extLst>
            <a:ext uri="{FF2B5EF4-FFF2-40B4-BE49-F238E27FC236}">
              <a16:creationId xmlns:a16="http://schemas.microsoft.com/office/drawing/2014/main" id="{105EA61F-C73D-4138-9A3C-897E808733D2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563" name="TextBox 562">
          <a:extLst>
            <a:ext uri="{FF2B5EF4-FFF2-40B4-BE49-F238E27FC236}">
              <a16:creationId xmlns:a16="http://schemas.microsoft.com/office/drawing/2014/main" id="{3B2D5633-B882-4D44-A3BF-94FA0F64C4A5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564" name="TextBox 563">
          <a:extLst>
            <a:ext uri="{FF2B5EF4-FFF2-40B4-BE49-F238E27FC236}">
              <a16:creationId xmlns:a16="http://schemas.microsoft.com/office/drawing/2014/main" id="{3B0D26B5-7BF4-4009-9195-AD1FCFA054B6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565" name="TextBox 564">
          <a:extLst>
            <a:ext uri="{FF2B5EF4-FFF2-40B4-BE49-F238E27FC236}">
              <a16:creationId xmlns:a16="http://schemas.microsoft.com/office/drawing/2014/main" id="{5CEF55C4-3CEA-4056-B2BE-6A10D5E0288C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566" name="TextBox 565">
          <a:extLst>
            <a:ext uri="{FF2B5EF4-FFF2-40B4-BE49-F238E27FC236}">
              <a16:creationId xmlns:a16="http://schemas.microsoft.com/office/drawing/2014/main" id="{1ABF9A34-7A71-4F6C-A2F5-256848D65AAE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567" name="TextBox 566">
          <a:extLst>
            <a:ext uri="{FF2B5EF4-FFF2-40B4-BE49-F238E27FC236}">
              <a16:creationId xmlns:a16="http://schemas.microsoft.com/office/drawing/2014/main" id="{B3CF4627-46CF-4E0D-AC56-986942BFCA3F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568" name="TextBox 567">
          <a:extLst>
            <a:ext uri="{FF2B5EF4-FFF2-40B4-BE49-F238E27FC236}">
              <a16:creationId xmlns:a16="http://schemas.microsoft.com/office/drawing/2014/main" id="{82DA9BE4-F04E-49B7-9A49-18DFA9040961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569" name="TextBox 568">
          <a:extLst>
            <a:ext uri="{FF2B5EF4-FFF2-40B4-BE49-F238E27FC236}">
              <a16:creationId xmlns:a16="http://schemas.microsoft.com/office/drawing/2014/main" id="{D3D47E21-6DEB-4CEE-BC37-80919C85C44E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570" name="TextBox 569">
          <a:extLst>
            <a:ext uri="{FF2B5EF4-FFF2-40B4-BE49-F238E27FC236}">
              <a16:creationId xmlns:a16="http://schemas.microsoft.com/office/drawing/2014/main" id="{5DD0057A-FCA8-4871-BFAD-B661DD5D1CA0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571" name="TextBox 570">
          <a:extLst>
            <a:ext uri="{FF2B5EF4-FFF2-40B4-BE49-F238E27FC236}">
              <a16:creationId xmlns:a16="http://schemas.microsoft.com/office/drawing/2014/main" id="{C7EBD938-9903-49D8-A4EA-BE4DEFB71DE4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572" name="TextBox 571">
          <a:extLst>
            <a:ext uri="{FF2B5EF4-FFF2-40B4-BE49-F238E27FC236}">
              <a16:creationId xmlns:a16="http://schemas.microsoft.com/office/drawing/2014/main" id="{3002F654-7F8E-4D2E-AAE8-C0AF0BBC5FD8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573" name="TextBox 572">
          <a:extLst>
            <a:ext uri="{FF2B5EF4-FFF2-40B4-BE49-F238E27FC236}">
              <a16:creationId xmlns:a16="http://schemas.microsoft.com/office/drawing/2014/main" id="{3FA0925C-E05C-4F2D-9C1F-A25894DAC69D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574" name="TextBox 573">
          <a:extLst>
            <a:ext uri="{FF2B5EF4-FFF2-40B4-BE49-F238E27FC236}">
              <a16:creationId xmlns:a16="http://schemas.microsoft.com/office/drawing/2014/main" id="{B7DEE611-A812-426E-AB5E-3D5647CB155B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575" name="TextBox 574">
          <a:extLst>
            <a:ext uri="{FF2B5EF4-FFF2-40B4-BE49-F238E27FC236}">
              <a16:creationId xmlns:a16="http://schemas.microsoft.com/office/drawing/2014/main" id="{227C7314-70E4-43F9-BF1F-225A76AB8880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576" name="TextBox 575">
          <a:extLst>
            <a:ext uri="{FF2B5EF4-FFF2-40B4-BE49-F238E27FC236}">
              <a16:creationId xmlns:a16="http://schemas.microsoft.com/office/drawing/2014/main" id="{C88DC40A-8020-42A5-9EB4-1DB8819414B5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577" name="TextBox 576">
          <a:extLst>
            <a:ext uri="{FF2B5EF4-FFF2-40B4-BE49-F238E27FC236}">
              <a16:creationId xmlns:a16="http://schemas.microsoft.com/office/drawing/2014/main" id="{023A772C-0230-4333-A5DF-182AC5118E37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578" name="TextBox 577">
          <a:extLst>
            <a:ext uri="{FF2B5EF4-FFF2-40B4-BE49-F238E27FC236}">
              <a16:creationId xmlns:a16="http://schemas.microsoft.com/office/drawing/2014/main" id="{30946A9B-5F24-4698-95CB-96531A007BC7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579" name="TextBox 578">
          <a:extLst>
            <a:ext uri="{FF2B5EF4-FFF2-40B4-BE49-F238E27FC236}">
              <a16:creationId xmlns:a16="http://schemas.microsoft.com/office/drawing/2014/main" id="{55301F09-B45B-43B8-B576-36BC9B3B9E78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580" name="TextBox 579">
          <a:extLst>
            <a:ext uri="{FF2B5EF4-FFF2-40B4-BE49-F238E27FC236}">
              <a16:creationId xmlns:a16="http://schemas.microsoft.com/office/drawing/2014/main" id="{64F96051-BB49-4D64-9DEC-1132895D0277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581" name="TextBox 580">
          <a:extLst>
            <a:ext uri="{FF2B5EF4-FFF2-40B4-BE49-F238E27FC236}">
              <a16:creationId xmlns:a16="http://schemas.microsoft.com/office/drawing/2014/main" id="{B98171C6-3C66-4280-9D32-B459255630C0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582" name="TextBox 581">
          <a:extLst>
            <a:ext uri="{FF2B5EF4-FFF2-40B4-BE49-F238E27FC236}">
              <a16:creationId xmlns:a16="http://schemas.microsoft.com/office/drawing/2014/main" id="{6C49BAC9-B140-4F81-90BB-84BE5A927B44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583" name="TextBox 582">
          <a:extLst>
            <a:ext uri="{FF2B5EF4-FFF2-40B4-BE49-F238E27FC236}">
              <a16:creationId xmlns:a16="http://schemas.microsoft.com/office/drawing/2014/main" id="{C71A2709-3874-499F-B49C-9A2A24E9A5AF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584" name="TextBox 583">
          <a:extLst>
            <a:ext uri="{FF2B5EF4-FFF2-40B4-BE49-F238E27FC236}">
              <a16:creationId xmlns:a16="http://schemas.microsoft.com/office/drawing/2014/main" id="{5CB31C3D-34BE-4151-8AE4-99F055945C49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585" name="TextBox 584">
          <a:extLst>
            <a:ext uri="{FF2B5EF4-FFF2-40B4-BE49-F238E27FC236}">
              <a16:creationId xmlns:a16="http://schemas.microsoft.com/office/drawing/2014/main" id="{58E8D4F1-3245-4199-B8D2-22AB11209D5B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586" name="TextBox 585">
          <a:extLst>
            <a:ext uri="{FF2B5EF4-FFF2-40B4-BE49-F238E27FC236}">
              <a16:creationId xmlns:a16="http://schemas.microsoft.com/office/drawing/2014/main" id="{6A07C8EE-8F72-435B-9CE3-6CDC8D495CE6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587" name="TextBox 586">
          <a:extLst>
            <a:ext uri="{FF2B5EF4-FFF2-40B4-BE49-F238E27FC236}">
              <a16:creationId xmlns:a16="http://schemas.microsoft.com/office/drawing/2014/main" id="{BBED6F7B-5502-4471-A6BD-B58144EF2866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588" name="TextBox 587">
          <a:extLst>
            <a:ext uri="{FF2B5EF4-FFF2-40B4-BE49-F238E27FC236}">
              <a16:creationId xmlns:a16="http://schemas.microsoft.com/office/drawing/2014/main" id="{C9EB6237-A3EE-4EB9-8D40-3245F20CA2F4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589" name="TextBox 588">
          <a:extLst>
            <a:ext uri="{FF2B5EF4-FFF2-40B4-BE49-F238E27FC236}">
              <a16:creationId xmlns:a16="http://schemas.microsoft.com/office/drawing/2014/main" id="{9E86D7C3-2E01-4D52-9D32-256FF3FBA168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590" name="TextBox 589">
          <a:extLst>
            <a:ext uri="{FF2B5EF4-FFF2-40B4-BE49-F238E27FC236}">
              <a16:creationId xmlns:a16="http://schemas.microsoft.com/office/drawing/2014/main" id="{858643FA-87A1-421E-8D63-A10F6963CD76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16</xdr:col>
      <xdr:colOff>6350</xdr:colOff>
      <xdr:row>5</xdr:row>
      <xdr:rowOff>0</xdr:rowOff>
    </xdr:from>
    <xdr:ext cx="65" cy="172227"/>
    <xdr:sp macro="" textlink="">
      <xdr:nvSpPr>
        <xdr:cNvPr id="591" name="TextBox 590">
          <a:extLst>
            <a:ext uri="{FF2B5EF4-FFF2-40B4-BE49-F238E27FC236}">
              <a16:creationId xmlns:a16="http://schemas.microsoft.com/office/drawing/2014/main" id="{BE95A0CA-6A36-4563-B285-5B3C9CA59E14}"/>
            </a:ext>
          </a:extLst>
        </xdr:cNvPr>
        <xdr:cNvSpPr txBox="1"/>
      </xdr:nvSpPr>
      <xdr:spPr>
        <a:xfrm>
          <a:off x="398494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16</xdr:col>
      <xdr:colOff>6350</xdr:colOff>
      <xdr:row>5</xdr:row>
      <xdr:rowOff>0</xdr:rowOff>
    </xdr:from>
    <xdr:ext cx="65" cy="172227"/>
    <xdr:sp macro="" textlink="">
      <xdr:nvSpPr>
        <xdr:cNvPr id="592" name="TextBox 591">
          <a:extLst>
            <a:ext uri="{FF2B5EF4-FFF2-40B4-BE49-F238E27FC236}">
              <a16:creationId xmlns:a16="http://schemas.microsoft.com/office/drawing/2014/main" id="{1C88326B-BE66-4E21-84BD-31F4ED8F27F1}"/>
            </a:ext>
          </a:extLst>
        </xdr:cNvPr>
        <xdr:cNvSpPr txBox="1"/>
      </xdr:nvSpPr>
      <xdr:spPr>
        <a:xfrm>
          <a:off x="398494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16</xdr:col>
      <xdr:colOff>6350</xdr:colOff>
      <xdr:row>5</xdr:row>
      <xdr:rowOff>0</xdr:rowOff>
    </xdr:from>
    <xdr:ext cx="65" cy="382727"/>
    <xdr:sp macro="" textlink="">
      <xdr:nvSpPr>
        <xdr:cNvPr id="593" name="TextBox 592">
          <a:extLst>
            <a:ext uri="{FF2B5EF4-FFF2-40B4-BE49-F238E27FC236}">
              <a16:creationId xmlns:a16="http://schemas.microsoft.com/office/drawing/2014/main" id="{AEC059BB-EC0E-4A6E-8666-1FA78041A580}"/>
            </a:ext>
          </a:extLst>
        </xdr:cNvPr>
        <xdr:cNvSpPr txBox="1"/>
      </xdr:nvSpPr>
      <xdr:spPr>
        <a:xfrm>
          <a:off x="39849425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594" name="TextBox 593">
          <a:extLst>
            <a:ext uri="{FF2B5EF4-FFF2-40B4-BE49-F238E27FC236}">
              <a16:creationId xmlns:a16="http://schemas.microsoft.com/office/drawing/2014/main" id="{86E9953C-2DA2-478A-9F18-C37A91396DD6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595" name="TextBox 594">
          <a:extLst>
            <a:ext uri="{FF2B5EF4-FFF2-40B4-BE49-F238E27FC236}">
              <a16:creationId xmlns:a16="http://schemas.microsoft.com/office/drawing/2014/main" id="{CEB30529-2852-4B7C-A7F2-221F8A2CB7AC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596" name="TextBox 595">
          <a:extLst>
            <a:ext uri="{FF2B5EF4-FFF2-40B4-BE49-F238E27FC236}">
              <a16:creationId xmlns:a16="http://schemas.microsoft.com/office/drawing/2014/main" id="{701CFDBC-CA09-4C87-AE43-3AFAC0FD6573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597" name="TextBox 596">
          <a:extLst>
            <a:ext uri="{FF2B5EF4-FFF2-40B4-BE49-F238E27FC236}">
              <a16:creationId xmlns:a16="http://schemas.microsoft.com/office/drawing/2014/main" id="{80FCD8F4-D4EE-4D04-8BF1-8E2825E9B42F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598" name="TextBox 597">
          <a:extLst>
            <a:ext uri="{FF2B5EF4-FFF2-40B4-BE49-F238E27FC236}">
              <a16:creationId xmlns:a16="http://schemas.microsoft.com/office/drawing/2014/main" id="{B23A6830-1415-4CAA-AA43-BBF1131F3D47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599" name="TextBox 598">
          <a:extLst>
            <a:ext uri="{FF2B5EF4-FFF2-40B4-BE49-F238E27FC236}">
              <a16:creationId xmlns:a16="http://schemas.microsoft.com/office/drawing/2014/main" id="{4BE6E06F-9FD5-4B34-812B-37596EC0E2CE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600" name="TextBox 599">
          <a:extLst>
            <a:ext uri="{FF2B5EF4-FFF2-40B4-BE49-F238E27FC236}">
              <a16:creationId xmlns:a16="http://schemas.microsoft.com/office/drawing/2014/main" id="{892131E1-3612-4CCA-91EF-EF63FD56E22D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601" name="TextBox 600">
          <a:extLst>
            <a:ext uri="{FF2B5EF4-FFF2-40B4-BE49-F238E27FC236}">
              <a16:creationId xmlns:a16="http://schemas.microsoft.com/office/drawing/2014/main" id="{78017366-F8F3-420C-BE80-90C5E88BEBEE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602" name="TextBox 601">
          <a:extLst>
            <a:ext uri="{FF2B5EF4-FFF2-40B4-BE49-F238E27FC236}">
              <a16:creationId xmlns:a16="http://schemas.microsoft.com/office/drawing/2014/main" id="{E6BEF454-C500-4C04-9F93-D7D4DA6AE143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603" name="TextBox 602">
          <a:extLst>
            <a:ext uri="{FF2B5EF4-FFF2-40B4-BE49-F238E27FC236}">
              <a16:creationId xmlns:a16="http://schemas.microsoft.com/office/drawing/2014/main" id="{D379B2DF-64E8-4A3A-B260-30C461B0EA82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604" name="TextBox 603">
          <a:extLst>
            <a:ext uri="{FF2B5EF4-FFF2-40B4-BE49-F238E27FC236}">
              <a16:creationId xmlns:a16="http://schemas.microsoft.com/office/drawing/2014/main" id="{A136D6C0-DA66-45F8-98BE-85EBD24C8219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605" name="TextBox 604">
          <a:extLst>
            <a:ext uri="{FF2B5EF4-FFF2-40B4-BE49-F238E27FC236}">
              <a16:creationId xmlns:a16="http://schemas.microsoft.com/office/drawing/2014/main" id="{025F5716-756B-42DE-B4C8-539362408771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606" name="TextBox 605">
          <a:extLst>
            <a:ext uri="{FF2B5EF4-FFF2-40B4-BE49-F238E27FC236}">
              <a16:creationId xmlns:a16="http://schemas.microsoft.com/office/drawing/2014/main" id="{8DADFF05-AE0F-47E9-81F4-7BA31D8490A6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607" name="TextBox 606">
          <a:extLst>
            <a:ext uri="{FF2B5EF4-FFF2-40B4-BE49-F238E27FC236}">
              <a16:creationId xmlns:a16="http://schemas.microsoft.com/office/drawing/2014/main" id="{A3E84E1E-FD4A-4BB6-A6A2-E0FB7B6BBBE4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608" name="TextBox 607">
          <a:extLst>
            <a:ext uri="{FF2B5EF4-FFF2-40B4-BE49-F238E27FC236}">
              <a16:creationId xmlns:a16="http://schemas.microsoft.com/office/drawing/2014/main" id="{AA7AD80C-6143-4098-AE87-312298B65955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609" name="TextBox 608">
          <a:extLst>
            <a:ext uri="{FF2B5EF4-FFF2-40B4-BE49-F238E27FC236}">
              <a16:creationId xmlns:a16="http://schemas.microsoft.com/office/drawing/2014/main" id="{D9B2F334-E4A1-4A11-B89D-FEFC74C83318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610" name="TextBox 609">
          <a:extLst>
            <a:ext uri="{FF2B5EF4-FFF2-40B4-BE49-F238E27FC236}">
              <a16:creationId xmlns:a16="http://schemas.microsoft.com/office/drawing/2014/main" id="{4CC8BA87-C72C-4D4E-BB3C-D5AD623300D8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611" name="TextBox 610">
          <a:extLst>
            <a:ext uri="{FF2B5EF4-FFF2-40B4-BE49-F238E27FC236}">
              <a16:creationId xmlns:a16="http://schemas.microsoft.com/office/drawing/2014/main" id="{F4E229CA-41E3-47F1-A98A-BF65DD7CB2C3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612" name="TextBox 611">
          <a:extLst>
            <a:ext uri="{FF2B5EF4-FFF2-40B4-BE49-F238E27FC236}">
              <a16:creationId xmlns:a16="http://schemas.microsoft.com/office/drawing/2014/main" id="{A86DA25F-5B65-498C-9032-FD103321CF97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613" name="TextBox 612">
          <a:extLst>
            <a:ext uri="{FF2B5EF4-FFF2-40B4-BE49-F238E27FC236}">
              <a16:creationId xmlns:a16="http://schemas.microsoft.com/office/drawing/2014/main" id="{A1416950-72FB-4239-AE9F-3B209E493F98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614" name="TextBox 613">
          <a:extLst>
            <a:ext uri="{FF2B5EF4-FFF2-40B4-BE49-F238E27FC236}">
              <a16:creationId xmlns:a16="http://schemas.microsoft.com/office/drawing/2014/main" id="{F1D4F93D-ABDD-47B6-854D-CDEC8238D7FD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615" name="TextBox 614">
          <a:extLst>
            <a:ext uri="{FF2B5EF4-FFF2-40B4-BE49-F238E27FC236}">
              <a16:creationId xmlns:a16="http://schemas.microsoft.com/office/drawing/2014/main" id="{4551D406-0ED0-48D9-B6AE-BEEFB631BE5F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616" name="TextBox 615">
          <a:extLst>
            <a:ext uri="{FF2B5EF4-FFF2-40B4-BE49-F238E27FC236}">
              <a16:creationId xmlns:a16="http://schemas.microsoft.com/office/drawing/2014/main" id="{C57C5780-BA2A-42AE-983B-725540618371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617" name="TextBox 616">
          <a:extLst>
            <a:ext uri="{FF2B5EF4-FFF2-40B4-BE49-F238E27FC236}">
              <a16:creationId xmlns:a16="http://schemas.microsoft.com/office/drawing/2014/main" id="{BBD84E68-05B5-4FCA-AEA4-85F22E535A3B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618" name="TextBox 617">
          <a:extLst>
            <a:ext uri="{FF2B5EF4-FFF2-40B4-BE49-F238E27FC236}">
              <a16:creationId xmlns:a16="http://schemas.microsoft.com/office/drawing/2014/main" id="{AF637C7A-25F5-4962-9430-0B440D3F0CFF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619" name="TextBox 618">
          <a:extLst>
            <a:ext uri="{FF2B5EF4-FFF2-40B4-BE49-F238E27FC236}">
              <a16:creationId xmlns:a16="http://schemas.microsoft.com/office/drawing/2014/main" id="{F3472B24-7D90-4278-A427-DAF78C5A14D7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620" name="TextBox 619">
          <a:extLst>
            <a:ext uri="{FF2B5EF4-FFF2-40B4-BE49-F238E27FC236}">
              <a16:creationId xmlns:a16="http://schemas.microsoft.com/office/drawing/2014/main" id="{AB46E898-36A2-4666-B15C-D8614219953A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621" name="TextBox 620">
          <a:extLst>
            <a:ext uri="{FF2B5EF4-FFF2-40B4-BE49-F238E27FC236}">
              <a16:creationId xmlns:a16="http://schemas.microsoft.com/office/drawing/2014/main" id="{4341CF3F-DDB5-4B18-A091-7E5969CFEBBD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622" name="TextBox 621">
          <a:extLst>
            <a:ext uri="{FF2B5EF4-FFF2-40B4-BE49-F238E27FC236}">
              <a16:creationId xmlns:a16="http://schemas.microsoft.com/office/drawing/2014/main" id="{311A3BFD-2AF8-4BFC-9591-35BA43CDD421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623" name="TextBox 622">
          <a:extLst>
            <a:ext uri="{FF2B5EF4-FFF2-40B4-BE49-F238E27FC236}">
              <a16:creationId xmlns:a16="http://schemas.microsoft.com/office/drawing/2014/main" id="{0F602DDD-BFC7-4726-BA31-FB4F43A79803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624" name="TextBox 623">
          <a:extLst>
            <a:ext uri="{FF2B5EF4-FFF2-40B4-BE49-F238E27FC236}">
              <a16:creationId xmlns:a16="http://schemas.microsoft.com/office/drawing/2014/main" id="{BC8D6CC8-EB71-4B9C-99AE-EDBE129356AA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16</xdr:col>
      <xdr:colOff>6350</xdr:colOff>
      <xdr:row>5</xdr:row>
      <xdr:rowOff>0</xdr:rowOff>
    </xdr:from>
    <xdr:ext cx="65" cy="382727"/>
    <xdr:sp macro="" textlink="">
      <xdr:nvSpPr>
        <xdr:cNvPr id="625" name="TextBox 624">
          <a:extLst>
            <a:ext uri="{FF2B5EF4-FFF2-40B4-BE49-F238E27FC236}">
              <a16:creationId xmlns:a16="http://schemas.microsoft.com/office/drawing/2014/main" id="{29509A59-2F25-427E-9A7C-5C6754C961A5}"/>
            </a:ext>
          </a:extLst>
        </xdr:cNvPr>
        <xdr:cNvSpPr txBox="1"/>
      </xdr:nvSpPr>
      <xdr:spPr>
        <a:xfrm>
          <a:off x="39849425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626" name="TextBox 625">
          <a:extLst>
            <a:ext uri="{FF2B5EF4-FFF2-40B4-BE49-F238E27FC236}">
              <a16:creationId xmlns:a16="http://schemas.microsoft.com/office/drawing/2014/main" id="{06680D4E-6BF3-4B9D-906D-113C5C6D9AAF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627" name="TextBox 626">
          <a:extLst>
            <a:ext uri="{FF2B5EF4-FFF2-40B4-BE49-F238E27FC236}">
              <a16:creationId xmlns:a16="http://schemas.microsoft.com/office/drawing/2014/main" id="{95807C1E-9D5B-4A8C-9641-4CD6AA551FDD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628" name="TextBox 627">
          <a:extLst>
            <a:ext uri="{FF2B5EF4-FFF2-40B4-BE49-F238E27FC236}">
              <a16:creationId xmlns:a16="http://schemas.microsoft.com/office/drawing/2014/main" id="{CE79260E-9B64-418D-9A8D-2020F9F768C2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629" name="TextBox 628">
          <a:extLst>
            <a:ext uri="{FF2B5EF4-FFF2-40B4-BE49-F238E27FC236}">
              <a16:creationId xmlns:a16="http://schemas.microsoft.com/office/drawing/2014/main" id="{3883B95F-F462-418A-9BA0-307D2EDA62FC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630" name="TextBox 629">
          <a:extLst>
            <a:ext uri="{FF2B5EF4-FFF2-40B4-BE49-F238E27FC236}">
              <a16:creationId xmlns:a16="http://schemas.microsoft.com/office/drawing/2014/main" id="{48972FE1-BD4A-49FA-8FA8-02CD95A6B6C7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631" name="TextBox 630">
          <a:extLst>
            <a:ext uri="{FF2B5EF4-FFF2-40B4-BE49-F238E27FC236}">
              <a16:creationId xmlns:a16="http://schemas.microsoft.com/office/drawing/2014/main" id="{32984F57-5B37-45DA-B1A7-A86006DE18E7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632" name="TextBox 631">
          <a:extLst>
            <a:ext uri="{FF2B5EF4-FFF2-40B4-BE49-F238E27FC236}">
              <a16:creationId xmlns:a16="http://schemas.microsoft.com/office/drawing/2014/main" id="{0B9A09F9-EC97-4D4D-B968-90B52715B6B1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633" name="TextBox 632">
          <a:extLst>
            <a:ext uri="{FF2B5EF4-FFF2-40B4-BE49-F238E27FC236}">
              <a16:creationId xmlns:a16="http://schemas.microsoft.com/office/drawing/2014/main" id="{8A8C9FDF-CE6F-4BE2-8776-E6F1E504BCA4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634" name="TextBox 633">
          <a:extLst>
            <a:ext uri="{FF2B5EF4-FFF2-40B4-BE49-F238E27FC236}">
              <a16:creationId xmlns:a16="http://schemas.microsoft.com/office/drawing/2014/main" id="{1A6CD9F1-1044-4AD6-B53C-5A98ADB2E10B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635" name="TextBox 634">
          <a:extLst>
            <a:ext uri="{FF2B5EF4-FFF2-40B4-BE49-F238E27FC236}">
              <a16:creationId xmlns:a16="http://schemas.microsoft.com/office/drawing/2014/main" id="{543E0CF6-FEDA-4082-87C9-D2E45558B12E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636" name="TextBox 635">
          <a:extLst>
            <a:ext uri="{FF2B5EF4-FFF2-40B4-BE49-F238E27FC236}">
              <a16:creationId xmlns:a16="http://schemas.microsoft.com/office/drawing/2014/main" id="{69A3C793-AE8E-4A90-9DA3-F83D8CA8C84E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637" name="TextBox 636">
          <a:extLst>
            <a:ext uri="{FF2B5EF4-FFF2-40B4-BE49-F238E27FC236}">
              <a16:creationId xmlns:a16="http://schemas.microsoft.com/office/drawing/2014/main" id="{3C05F6A6-D201-4ECF-A835-01BE33B169EB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638" name="TextBox 637">
          <a:extLst>
            <a:ext uri="{FF2B5EF4-FFF2-40B4-BE49-F238E27FC236}">
              <a16:creationId xmlns:a16="http://schemas.microsoft.com/office/drawing/2014/main" id="{0EC2BDB2-5A38-4E88-B3AD-B4000D5417C8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639" name="TextBox 638">
          <a:extLst>
            <a:ext uri="{FF2B5EF4-FFF2-40B4-BE49-F238E27FC236}">
              <a16:creationId xmlns:a16="http://schemas.microsoft.com/office/drawing/2014/main" id="{91A7632D-ACB9-4E68-83D6-532A456D57BD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640" name="TextBox 639">
          <a:extLst>
            <a:ext uri="{FF2B5EF4-FFF2-40B4-BE49-F238E27FC236}">
              <a16:creationId xmlns:a16="http://schemas.microsoft.com/office/drawing/2014/main" id="{E416DEF9-C097-4201-90A3-77EBFEF283BE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0822"/>
    <xdr:sp macro="" textlink="">
      <xdr:nvSpPr>
        <xdr:cNvPr id="641" name="TextBox 640">
          <a:extLst>
            <a:ext uri="{FF2B5EF4-FFF2-40B4-BE49-F238E27FC236}">
              <a16:creationId xmlns:a16="http://schemas.microsoft.com/office/drawing/2014/main" id="{240437C4-46FF-41C9-9AE8-FCD58D166541}"/>
            </a:ext>
          </a:extLst>
        </xdr:cNvPr>
        <xdr:cNvSpPr txBox="1"/>
      </xdr:nvSpPr>
      <xdr:spPr>
        <a:xfrm>
          <a:off x="37433250" y="3267075"/>
          <a:ext cx="65" cy="38082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642" name="TextBox 641">
          <a:extLst>
            <a:ext uri="{FF2B5EF4-FFF2-40B4-BE49-F238E27FC236}">
              <a16:creationId xmlns:a16="http://schemas.microsoft.com/office/drawing/2014/main" id="{6FCD6EFA-6F40-454F-901B-DE1C9A46A591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643" name="TextBox 642">
          <a:extLst>
            <a:ext uri="{FF2B5EF4-FFF2-40B4-BE49-F238E27FC236}">
              <a16:creationId xmlns:a16="http://schemas.microsoft.com/office/drawing/2014/main" id="{11CA8054-7440-419D-BD11-C451892DC7D2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0822"/>
    <xdr:sp macro="" textlink="">
      <xdr:nvSpPr>
        <xdr:cNvPr id="644" name="TextBox 643">
          <a:extLst>
            <a:ext uri="{FF2B5EF4-FFF2-40B4-BE49-F238E27FC236}">
              <a16:creationId xmlns:a16="http://schemas.microsoft.com/office/drawing/2014/main" id="{70F716BD-1362-44E9-9DD9-BCE59C80E590}"/>
            </a:ext>
          </a:extLst>
        </xdr:cNvPr>
        <xdr:cNvSpPr txBox="1"/>
      </xdr:nvSpPr>
      <xdr:spPr>
        <a:xfrm>
          <a:off x="37433250" y="3267075"/>
          <a:ext cx="65" cy="38082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645" name="TextBox 644">
          <a:extLst>
            <a:ext uri="{FF2B5EF4-FFF2-40B4-BE49-F238E27FC236}">
              <a16:creationId xmlns:a16="http://schemas.microsoft.com/office/drawing/2014/main" id="{917172A5-4B7B-481B-AF3C-9E10BE6E5B18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646" name="TextBox 645">
          <a:extLst>
            <a:ext uri="{FF2B5EF4-FFF2-40B4-BE49-F238E27FC236}">
              <a16:creationId xmlns:a16="http://schemas.microsoft.com/office/drawing/2014/main" id="{A2AF707A-1643-497B-9FA5-05D265A4FC03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0822"/>
    <xdr:sp macro="" textlink="">
      <xdr:nvSpPr>
        <xdr:cNvPr id="647" name="TextBox 646">
          <a:extLst>
            <a:ext uri="{FF2B5EF4-FFF2-40B4-BE49-F238E27FC236}">
              <a16:creationId xmlns:a16="http://schemas.microsoft.com/office/drawing/2014/main" id="{0B2C92C4-424B-4B87-9E18-3F9C9D9A6543}"/>
            </a:ext>
          </a:extLst>
        </xdr:cNvPr>
        <xdr:cNvSpPr txBox="1"/>
      </xdr:nvSpPr>
      <xdr:spPr>
        <a:xfrm>
          <a:off x="37433250" y="3267075"/>
          <a:ext cx="65" cy="38082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648" name="TextBox 647">
          <a:extLst>
            <a:ext uri="{FF2B5EF4-FFF2-40B4-BE49-F238E27FC236}">
              <a16:creationId xmlns:a16="http://schemas.microsoft.com/office/drawing/2014/main" id="{5C353149-B468-43E5-B05E-2A5C85499699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649" name="TextBox 648">
          <a:extLst>
            <a:ext uri="{FF2B5EF4-FFF2-40B4-BE49-F238E27FC236}">
              <a16:creationId xmlns:a16="http://schemas.microsoft.com/office/drawing/2014/main" id="{8C3A5CCC-4722-49E1-962B-4B31BF011CF0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0822"/>
    <xdr:sp macro="" textlink="">
      <xdr:nvSpPr>
        <xdr:cNvPr id="650" name="TextBox 649">
          <a:extLst>
            <a:ext uri="{FF2B5EF4-FFF2-40B4-BE49-F238E27FC236}">
              <a16:creationId xmlns:a16="http://schemas.microsoft.com/office/drawing/2014/main" id="{E3BB5BFE-B19A-48BF-8B35-950B778FA008}"/>
            </a:ext>
          </a:extLst>
        </xdr:cNvPr>
        <xdr:cNvSpPr txBox="1"/>
      </xdr:nvSpPr>
      <xdr:spPr>
        <a:xfrm>
          <a:off x="37433250" y="3267075"/>
          <a:ext cx="65" cy="38082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651" name="TextBox 650">
          <a:extLst>
            <a:ext uri="{FF2B5EF4-FFF2-40B4-BE49-F238E27FC236}">
              <a16:creationId xmlns:a16="http://schemas.microsoft.com/office/drawing/2014/main" id="{9FD419D6-5DBC-499B-8A0F-3A1BA0A49A0F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652" name="TextBox 651">
          <a:extLst>
            <a:ext uri="{FF2B5EF4-FFF2-40B4-BE49-F238E27FC236}">
              <a16:creationId xmlns:a16="http://schemas.microsoft.com/office/drawing/2014/main" id="{7843C0B0-1AE2-494E-902F-B4C5BF6FFAD0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0822"/>
    <xdr:sp macro="" textlink="">
      <xdr:nvSpPr>
        <xdr:cNvPr id="653" name="TextBox 652">
          <a:extLst>
            <a:ext uri="{FF2B5EF4-FFF2-40B4-BE49-F238E27FC236}">
              <a16:creationId xmlns:a16="http://schemas.microsoft.com/office/drawing/2014/main" id="{D4DA3996-1ECF-4595-8F7C-FD784EACD380}"/>
            </a:ext>
          </a:extLst>
        </xdr:cNvPr>
        <xdr:cNvSpPr txBox="1"/>
      </xdr:nvSpPr>
      <xdr:spPr>
        <a:xfrm>
          <a:off x="37433250" y="3267075"/>
          <a:ext cx="65" cy="38082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654" name="TextBox 653">
          <a:extLst>
            <a:ext uri="{FF2B5EF4-FFF2-40B4-BE49-F238E27FC236}">
              <a16:creationId xmlns:a16="http://schemas.microsoft.com/office/drawing/2014/main" id="{01717BB0-025C-4E7D-ACD1-BA177AC5E913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655" name="TextBox 654">
          <a:extLst>
            <a:ext uri="{FF2B5EF4-FFF2-40B4-BE49-F238E27FC236}">
              <a16:creationId xmlns:a16="http://schemas.microsoft.com/office/drawing/2014/main" id="{0A3D2283-6EC4-4BD0-A299-193A485DEE0B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0822"/>
    <xdr:sp macro="" textlink="">
      <xdr:nvSpPr>
        <xdr:cNvPr id="656" name="TextBox 655">
          <a:extLst>
            <a:ext uri="{FF2B5EF4-FFF2-40B4-BE49-F238E27FC236}">
              <a16:creationId xmlns:a16="http://schemas.microsoft.com/office/drawing/2014/main" id="{FABDB343-AE55-4726-B260-BC2FEFBD81A5}"/>
            </a:ext>
          </a:extLst>
        </xdr:cNvPr>
        <xdr:cNvSpPr txBox="1"/>
      </xdr:nvSpPr>
      <xdr:spPr>
        <a:xfrm>
          <a:off x="37433250" y="3267075"/>
          <a:ext cx="65" cy="38082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657" name="TextBox 656">
          <a:extLst>
            <a:ext uri="{FF2B5EF4-FFF2-40B4-BE49-F238E27FC236}">
              <a16:creationId xmlns:a16="http://schemas.microsoft.com/office/drawing/2014/main" id="{2F9F5E0F-6446-4BD3-9236-C8327FA87620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658" name="TextBox 657">
          <a:extLst>
            <a:ext uri="{FF2B5EF4-FFF2-40B4-BE49-F238E27FC236}">
              <a16:creationId xmlns:a16="http://schemas.microsoft.com/office/drawing/2014/main" id="{D6133DB5-3FD0-40F9-B47D-DC67AD0EEBD3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0822"/>
    <xdr:sp macro="" textlink="">
      <xdr:nvSpPr>
        <xdr:cNvPr id="659" name="TextBox 658">
          <a:extLst>
            <a:ext uri="{FF2B5EF4-FFF2-40B4-BE49-F238E27FC236}">
              <a16:creationId xmlns:a16="http://schemas.microsoft.com/office/drawing/2014/main" id="{4F7801F3-82A3-4D42-A516-405043B4D3EC}"/>
            </a:ext>
          </a:extLst>
        </xdr:cNvPr>
        <xdr:cNvSpPr txBox="1"/>
      </xdr:nvSpPr>
      <xdr:spPr>
        <a:xfrm>
          <a:off x="37433250" y="3267075"/>
          <a:ext cx="65" cy="38082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660" name="TextBox 659">
          <a:extLst>
            <a:ext uri="{FF2B5EF4-FFF2-40B4-BE49-F238E27FC236}">
              <a16:creationId xmlns:a16="http://schemas.microsoft.com/office/drawing/2014/main" id="{2DC5AD22-8C1F-4CE7-B3E9-AFBE3CB5913F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661" name="TextBox 660">
          <a:extLst>
            <a:ext uri="{FF2B5EF4-FFF2-40B4-BE49-F238E27FC236}">
              <a16:creationId xmlns:a16="http://schemas.microsoft.com/office/drawing/2014/main" id="{0389D64D-F2AA-4C2A-AF6A-DB35A97CE7DB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662" name="TextBox 661">
          <a:extLst>
            <a:ext uri="{FF2B5EF4-FFF2-40B4-BE49-F238E27FC236}">
              <a16:creationId xmlns:a16="http://schemas.microsoft.com/office/drawing/2014/main" id="{901B0151-F30E-434F-95A4-E3D5B97FBDC3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663" name="TextBox 662">
          <a:extLst>
            <a:ext uri="{FF2B5EF4-FFF2-40B4-BE49-F238E27FC236}">
              <a16:creationId xmlns:a16="http://schemas.microsoft.com/office/drawing/2014/main" id="{E3E222DA-5452-4B06-8EC0-D8BA2542F62B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664" name="TextBox 663">
          <a:extLst>
            <a:ext uri="{FF2B5EF4-FFF2-40B4-BE49-F238E27FC236}">
              <a16:creationId xmlns:a16="http://schemas.microsoft.com/office/drawing/2014/main" id="{E10DF096-A406-42F1-8451-5AB8EAE7D654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665" name="TextBox 664">
          <a:extLst>
            <a:ext uri="{FF2B5EF4-FFF2-40B4-BE49-F238E27FC236}">
              <a16:creationId xmlns:a16="http://schemas.microsoft.com/office/drawing/2014/main" id="{E498B988-5EE2-44CB-BCC8-570D029F7491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666" name="TextBox 665">
          <a:extLst>
            <a:ext uri="{FF2B5EF4-FFF2-40B4-BE49-F238E27FC236}">
              <a16:creationId xmlns:a16="http://schemas.microsoft.com/office/drawing/2014/main" id="{D430CD04-1BAD-4785-80A8-51ADCEA7D664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667" name="TextBox 666">
          <a:extLst>
            <a:ext uri="{FF2B5EF4-FFF2-40B4-BE49-F238E27FC236}">
              <a16:creationId xmlns:a16="http://schemas.microsoft.com/office/drawing/2014/main" id="{2CF40E6E-3E77-43B7-B3F8-21B21C6E35DB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668" name="TextBox 667">
          <a:extLst>
            <a:ext uri="{FF2B5EF4-FFF2-40B4-BE49-F238E27FC236}">
              <a16:creationId xmlns:a16="http://schemas.microsoft.com/office/drawing/2014/main" id="{A64BF2B0-B752-467B-8CB5-A15D665B9561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669" name="TextBox 668">
          <a:extLst>
            <a:ext uri="{FF2B5EF4-FFF2-40B4-BE49-F238E27FC236}">
              <a16:creationId xmlns:a16="http://schemas.microsoft.com/office/drawing/2014/main" id="{87ED8E90-4778-4D8F-86CA-E3D6F9C6E807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670" name="TextBox 669">
          <a:extLst>
            <a:ext uri="{FF2B5EF4-FFF2-40B4-BE49-F238E27FC236}">
              <a16:creationId xmlns:a16="http://schemas.microsoft.com/office/drawing/2014/main" id="{C48A530A-CB88-4F5A-BDE2-E281B1E25C56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671" name="TextBox 670">
          <a:extLst>
            <a:ext uri="{FF2B5EF4-FFF2-40B4-BE49-F238E27FC236}">
              <a16:creationId xmlns:a16="http://schemas.microsoft.com/office/drawing/2014/main" id="{03E61F8A-66F8-44D0-9552-1610BC7EB5DD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672" name="TextBox 671">
          <a:extLst>
            <a:ext uri="{FF2B5EF4-FFF2-40B4-BE49-F238E27FC236}">
              <a16:creationId xmlns:a16="http://schemas.microsoft.com/office/drawing/2014/main" id="{629E11A8-D7DD-4F4D-9094-E3510662C5E8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673" name="TextBox 672">
          <a:extLst>
            <a:ext uri="{FF2B5EF4-FFF2-40B4-BE49-F238E27FC236}">
              <a16:creationId xmlns:a16="http://schemas.microsoft.com/office/drawing/2014/main" id="{19A0BFD5-A2C2-4C60-A6F2-20591F4F6D66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674" name="TextBox 673">
          <a:extLst>
            <a:ext uri="{FF2B5EF4-FFF2-40B4-BE49-F238E27FC236}">
              <a16:creationId xmlns:a16="http://schemas.microsoft.com/office/drawing/2014/main" id="{3038EDF3-1EC3-48DC-BBF8-B7F16C102424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675" name="TextBox 674">
          <a:extLst>
            <a:ext uri="{FF2B5EF4-FFF2-40B4-BE49-F238E27FC236}">
              <a16:creationId xmlns:a16="http://schemas.microsoft.com/office/drawing/2014/main" id="{AB30B590-9977-4EBE-A2FB-B6A8E18B4EEC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676" name="TextBox 675">
          <a:extLst>
            <a:ext uri="{FF2B5EF4-FFF2-40B4-BE49-F238E27FC236}">
              <a16:creationId xmlns:a16="http://schemas.microsoft.com/office/drawing/2014/main" id="{CA3E8B7F-0080-4DD0-BBFF-2D85993558CF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677" name="TextBox 676">
          <a:extLst>
            <a:ext uri="{FF2B5EF4-FFF2-40B4-BE49-F238E27FC236}">
              <a16:creationId xmlns:a16="http://schemas.microsoft.com/office/drawing/2014/main" id="{7E24E31E-8BB4-4D90-B8FD-DFFD1D99D6A2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678" name="TextBox 677">
          <a:extLst>
            <a:ext uri="{FF2B5EF4-FFF2-40B4-BE49-F238E27FC236}">
              <a16:creationId xmlns:a16="http://schemas.microsoft.com/office/drawing/2014/main" id="{94454B7F-7A2D-4620-B108-B28AA655B0A9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679" name="TextBox 678">
          <a:extLst>
            <a:ext uri="{FF2B5EF4-FFF2-40B4-BE49-F238E27FC236}">
              <a16:creationId xmlns:a16="http://schemas.microsoft.com/office/drawing/2014/main" id="{F8ADB032-520E-4CF9-95A0-0913783232CA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680" name="TextBox 679">
          <a:extLst>
            <a:ext uri="{FF2B5EF4-FFF2-40B4-BE49-F238E27FC236}">
              <a16:creationId xmlns:a16="http://schemas.microsoft.com/office/drawing/2014/main" id="{B73E1A7B-BF78-4C15-8210-822B6EA5EBB3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681" name="TextBox 680">
          <a:extLst>
            <a:ext uri="{FF2B5EF4-FFF2-40B4-BE49-F238E27FC236}">
              <a16:creationId xmlns:a16="http://schemas.microsoft.com/office/drawing/2014/main" id="{45BC5A61-B8BC-4A38-A3DB-B5ECD2E0F665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682" name="TextBox 681">
          <a:extLst>
            <a:ext uri="{FF2B5EF4-FFF2-40B4-BE49-F238E27FC236}">
              <a16:creationId xmlns:a16="http://schemas.microsoft.com/office/drawing/2014/main" id="{39759E65-0112-49B0-B696-2D7026301687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683" name="TextBox 682">
          <a:extLst>
            <a:ext uri="{FF2B5EF4-FFF2-40B4-BE49-F238E27FC236}">
              <a16:creationId xmlns:a16="http://schemas.microsoft.com/office/drawing/2014/main" id="{9019E723-4A90-4A10-BF7F-7F3C99622FCF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684" name="TextBox 683">
          <a:extLst>
            <a:ext uri="{FF2B5EF4-FFF2-40B4-BE49-F238E27FC236}">
              <a16:creationId xmlns:a16="http://schemas.microsoft.com/office/drawing/2014/main" id="{A0B0E5DF-0B05-4EE5-BC8A-1D95C5D34C44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685" name="TextBox 684">
          <a:extLst>
            <a:ext uri="{FF2B5EF4-FFF2-40B4-BE49-F238E27FC236}">
              <a16:creationId xmlns:a16="http://schemas.microsoft.com/office/drawing/2014/main" id="{0AAE1260-8BE3-4931-820E-E540B1214CDE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686" name="TextBox 685">
          <a:extLst>
            <a:ext uri="{FF2B5EF4-FFF2-40B4-BE49-F238E27FC236}">
              <a16:creationId xmlns:a16="http://schemas.microsoft.com/office/drawing/2014/main" id="{FEB88F85-4DD0-4A97-8FFC-011C301D6EF1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687" name="TextBox 686">
          <a:extLst>
            <a:ext uri="{FF2B5EF4-FFF2-40B4-BE49-F238E27FC236}">
              <a16:creationId xmlns:a16="http://schemas.microsoft.com/office/drawing/2014/main" id="{50F91D9F-EE80-49B1-B153-5FC27F97C480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688" name="TextBox 687">
          <a:extLst>
            <a:ext uri="{FF2B5EF4-FFF2-40B4-BE49-F238E27FC236}">
              <a16:creationId xmlns:a16="http://schemas.microsoft.com/office/drawing/2014/main" id="{C670B0A0-6B32-4F04-B6F3-2535781DA67A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689" name="TextBox 688">
          <a:extLst>
            <a:ext uri="{FF2B5EF4-FFF2-40B4-BE49-F238E27FC236}">
              <a16:creationId xmlns:a16="http://schemas.microsoft.com/office/drawing/2014/main" id="{A54D72C8-B198-4F46-82AC-7ACFF57E3413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690" name="TextBox 689">
          <a:extLst>
            <a:ext uri="{FF2B5EF4-FFF2-40B4-BE49-F238E27FC236}">
              <a16:creationId xmlns:a16="http://schemas.microsoft.com/office/drawing/2014/main" id="{ECA293D2-2D99-47FC-8B64-FABD7D54B4E6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691" name="TextBox 690">
          <a:extLst>
            <a:ext uri="{FF2B5EF4-FFF2-40B4-BE49-F238E27FC236}">
              <a16:creationId xmlns:a16="http://schemas.microsoft.com/office/drawing/2014/main" id="{9C4A2AA9-E4C1-4F5B-890E-758FC57E043C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692" name="TextBox 691">
          <a:extLst>
            <a:ext uri="{FF2B5EF4-FFF2-40B4-BE49-F238E27FC236}">
              <a16:creationId xmlns:a16="http://schemas.microsoft.com/office/drawing/2014/main" id="{3CCC2B0E-AA6A-48D9-AEC4-81F813CF1AEB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693" name="TextBox 692">
          <a:extLst>
            <a:ext uri="{FF2B5EF4-FFF2-40B4-BE49-F238E27FC236}">
              <a16:creationId xmlns:a16="http://schemas.microsoft.com/office/drawing/2014/main" id="{AC971F76-E295-4B92-BE16-2B6905E6C747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694" name="TextBox 693">
          <a:extLst>
            <a:ext uri="{FF2B5EF4-FFF2-40B4-BE49-F238E27FC236}">
              <a16:creationId xmlns:a16="http://schemas.microsoft.com/office/drawing/2014/main" id="{562E1A9D-BC0E-48F6-AB0F-AF20731C2D1F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695" name="TextBox 694">
          <a:extLst>
            <a:ext uri="{FF2B5EF4-FFF2-40B4-BE49-F238E27FC236}">
              <a16:creationId xmlns:a16="http://schemas.microsoft.com/office/drawing/2014/main" id="{A0F175FB-7261-4721-B542-39EA9F02FE57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696" name="TextBox 695">
          <a:extLst>
            <a:ext uri="{FF2B5EF4-FFF2-40B4-BE49-F238E27FC236}">
              <a16:creationId xmlns:a16="http://schemas.microsoft.com/office/drawing/2014/main" id="{82CF196A-5C24-42C3-9898-3D6D2161914E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697" name="TextBox 696">
          <a:extLst>
            <a:ext uri="{FF2B5EF4-FFF2-40B4-BE49-F238E27FC236}">
              <a16:creationId xmlns:a16="http://schemas.microsoft.com/office/drawing/2014/main" id="{E839D60D-AD82-4828-8D11-509842E4A463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698" name="TextBox 697">
          <a:extLst>
            <a:ext uri="{FF2B5EF4-FFF2-40B4-BE49-F238E27FC236}">
              <a16:creationId xmlns:a16="http://schemas.microsoft.com/office/drawing/2014/main" id="{ED1A4172-4C32-4DD3-8A85-2808514985DD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699" name="TextBox 698">
          <a:extLst>
            <a:ext uri="{FF2B5EF4-FFF2-40B4-BE49-F238E27FC236}">
              <a16:creationId xmlns:a16="http://schemas.microsoft.com/office/drawing/2014/main" id="{C4095008-97EE-4B89-B745-D141DA2A3C93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700" name="TextBox 699">
          <a:extLst>
            <a:ext uri="{FF2B5EF4-FFF2-40B4-BE49-F238E27FC236}">
              <a16:creationId xmlns:a16="http://schemas.microsoft.com/office/drawing/2014/main" id="{15C22823-AE68-4479-BD24-15F0418BD4BF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701" name="TextBox 700">
          <a:extLst>
            <a:ext uri="{FF2B5EF4-FFF2-40B4-BE49-F238E27FC236}">
              <a16:creationId xmlns:a16="http://schemas.microsoft.com/office/drawing/2014/main" id="{809D4DC0-B04C-4E12-8F71-B5D5070E678E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702" name="TextBox 701">
          <a:extLst>
            <a:ext uri="{FF2B5EF4-FFF2-40B4-BE49-F238E27FC236}">
              <a16:creationId xmlns:a16="http://schemas.microsoft.com/office/drawing/2014/main" id="{8B5839E2-85A9-4560-8AFD-5C0AE751CA18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703" name="TextBox 702">
          <a:extLst>
            <a:ext uri="{FF2B5EF4-FFF2-40B4-BE49-F238E27FC236}">
              <a16:creationId xmlns:a16="http://schemas.microsoft.com/office/drawing/2014/main" id="{ED7EC14E-1110-40D3-85A6-C04063E137E4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704" name="TextBox 703">
          <a:extLst>
            <a:ext uri="{FF2B5EF4-FFF2-40B4-BE49-F238E27FC236}">
              <a16:creationId xmlns:a16="http://schemas.microsoft.com/office/drawing/2014/main" id="{461EA7DE-9338-4DF0-A46E-34D49635923A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705" name="TextBox 704">
          <a:extLst>
            <a:ext uri="{FF2B5EF4-FFF2-40B4-BE49-F238E27FC236}">
              <a16:creationId xmlns:a16="http://schemas.microsoft.com/office/drawing/2014/main" id="{0537AF8C-698D-4EDF-916F-5A46A9052BE4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706" name="TextBox 705">
          <a:extLst>
            <a:ext uri="{FF2B5EF4-FFF2-40B4-BE49-F238E27FC236}">
              <a16:creationId xmlns:a16="http://schemas.microsoft.com/office/drawing/2014/main" id="{EEDEFE22-64C4-49B8-8A4B-90A71B44327D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707" name="TextBox 706">
          <a:extLst>
            <a:ext uri="{FF2B5EF4-FFF2-40B4-BE49-F238E27FC236}">
              <a16:creationId xmlns:a16="http://schemas.microsoft.com/office/drawing/2014/main" id="{131ACA23-C980-45DD-AFD9-8688B41F6EB0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708" name="TextBox 707">
          <a:extLst>
            <a:ext uri="{FF2B5EF4-FFF2-40B4-BE49-F238E27FC236}">
              <a16:creationId xmlns:a16="http://schemas.microsoft.com/office/drawing/2014/main" id="{298E0020-FD88-4D31-B2FA-13D6BFC3BD80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709" name="TextBox 708">
          <a:extLst>
            <a:ext uri="{FF2B5EF4-FFF2-40B4-BE49-F238E27FC236}">
              <a16:creationId xmlns:a16="http://schemas.microsoft.com/office/drawing/2014/main" id="{88ABACDA-2BC6-4535-80F0-415F5013C922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710" name="TextBox 709">
          <a:extLst>
            <a:ext uri="{FF2B5EF4-FFF2-40B4-BE49-F238E27FC236}">
              <a16:creationId xmlns:a16="http://schemas.microsoft.com/office/drawing/2014/main" id="{C0F6BEB3-058A-4CD0-A712-82FE3DD8DBAF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711" name="TextBox 710">
          <a:extLst>
            <a:ext uri="{FF2B5EF4-FFF2-40B4-BE49-F238E27FC236}">
              <a16:creationId xmlns:a16="http://schemas.microsoft.com/office/drawing/2014/main" id="{C40D36B6-4B4B-4D09-A0B9-DDC04ABDB3E1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712" name="TextBox 711">
          <a:extLst>
            <a:ext uri="{FF2B5EF4-FFF2-40B4-BE49-F238E27FC236}">
              <a16:creationId xmlns:a16="http://schemas.microsoft.com/office/drawing/2014/main" id="{9D77FC72-CB7D-4607-8B0F-31274843CD56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713" name="TextBox 712">
          <a:extLst>
            <a:ext uri="{FF2B5EF4-FFF2-40B4-BE49-F238E27FC236}">
              <a16:creationId xmlns:a16="http://schemas.microsoft.com/office/drawing/2014/main" id="{F93C41E1-3E10-4B1F-9CC4-911532D9304E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714" name="TextBox 713">
          <a:extLst>
            <a:ext uri="{FF2B5EF4-FFF2-40B4-BE49-F238E27FC236}">
              <a16:creationId xmlns:a16="http://schemas.microsoft.com/office/drawing/2014/main" id="{E0B56269-3AFD-40CF-9F48-20AE50EA4126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715" name="TextBox 714">
          <a:extLst>
            <a:ext uri="{FF2B5EF4-FFF2-40B4-BE49-F238E27FC236}">
              <a16:creationId xmlns:a16="http://schemas.microsoft.com/office/drawing/2014/main" id="{9EF7A480-4790-42A9-86BA-BAEB3CB849A7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716" name="TextBox 715">
          <a:extLst>
            <a:ext uri="{FF2B5EF4-FFF2-40B4-BE49-F238E27FC236}">
              <a16:creationId xmlns:a16="http://schemas.microsoft.com/office/drawing/2014/main" id="{B67A7F37-D40A-42FE-BBEF-94690B1D4DB3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717" name="TextBox 716">
          <a:extLst>
            <a:ext uri="{FF2B5EF4-FFF2-40B4-BE49-F238E27FC236}">
              <a16:creationId xmlns:a16="http://schemas.microsoft.com/office/drawing/2014/main" id="{C7BBC46B-61B4-40C7-A69A-58473F3D0F16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718" name="TextBox 717">
          <a:extLst>
            <a:ext uri="{FF2B5EF4-FFF2-40B4-BE49-F238E27FC236}">
              <a16:creationId xmlns:a16="http://schemas.microsoft.com/office/drawing/2014/main" id="{F71EA0BA-B2D2-49E8-84B0-E8017FC2DAF7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719" name="TextBox 718">
          <a:extLst>
            <a:ext uri="{FF2B5EF4-FFF2-40B4-BE49-F238E27FC236}">
              <a16:creationId xmlns:a16="http://schemas.microsoft.com/office/drawing/2014/main" id="{D165C6DC-481E-4856-B0C1-AF9A06485541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720" name="TextBox 719">
          <a:extLst>
            <a:ext uri="{FF2B5EF4-FFF2-40B4-BE49-F238E27FC236}">
              <a16:creationId xmlns:a16="http://schemas.microsoft.com/office/drawing/2014/main" id="{E90BFC86-1081-4132-9342-027AACDA5C8D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721" name="TextBox 720">
          <a:extLst>
            <a:ext uri="{FF2B5EF4-FFF2-40B4-BE49-F238E27FC236}">
              <a16:creationId xmlns:a16="http://schemas.microsoft.com/office/drawing/2014/main" id="{DE73E6B1-0C45-46BB-9093-D00DD6443C85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722" name="TextBox 721">
          <a:extLst>
            <a:ext uri="{FF2B5EF4-FFF2-40B4-BE49-F238E27FC236}">
              <a16:creationId xmlns:a16="http://schemas.microsoft.com/office/drawing/2014/main" id="{C738219B-99AB-44C5-8C07-65B5E1D15D96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723" name="TextBox 722">
          <a:extLst>
            <a:ext uri="{FF2B5EF4-FFF2-40B4-BE49-F238E27FC236}">
              <a16:creationId xmlns:a16="http://schemas.microsoft.com/office/drawing/2014/main" id="{81A2C8BF-CBB4-4EE6-ACF8-EAF35E974D1A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724" name="TextBox 723">
          <a:extLst>
            <a:ext uri="{FF2B5EF4-FFF2-40B4-BE49-F238E27FC236}">
              <a16:creationId xmlns:a16="http://schemas.microsoft.com/office/drawing/2014/main" id="{41D0CF8D-BDBC-48E1-9E34-0E416F726CDD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725" name="TextBox 724">
          <a:extLst>
            <a:ext uri="{FF2B5EF4-FFF2-40B4-BE49-F238E27FC236}">
              <a16:creationId xmlns:a16="http://schemas.microsoft.com/office/drawing/2014/main" id="{D1905E95-A18E-4016-80F4-D668FAD030BB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726" name="TextBox 725">
          <a:extLst>
            <a:ext uri="{FF2B5EF4-FFF2-40B4-BE49-F238E27FC236}">
              <a16:creationId xmlns:a16="http://schemas.microsoft.com/office/drawing/2014/main" id="{506E622A-8794-4483-B1DF-A453447C756F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727" name="TextBox 726">
          <a:extLst>
            <a:ext uri="{FF2B5EF4-FFF2-40B4-BE49-F238E27FC236}">
              <a16:creationId xmlns:a16="http://schemas.microsoft.com/office/drawing/2014/main" id="{422692D3-F21A-4BBD-A227-D8BF2F05E18C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728" name="TextBox 727">
          <a:extLst>
            <a:ext uri="{FF2B5EF4-FFF2-40B4-BE49-F238E27FC236}">
              <a16:creationId xmlns:a16="http://schemas.microsoft.com/office/drawing/2014/main" id="{1ACCCACD-CFD6-45F8-B35C-D5C6CA9BF932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729" name="TextBox 728">
          <a:extLst>
            <a:ext uri="{FF2B5EF4-FFF2-40B4-BE49-F238E27FC236}">
              <a16:creationId xmlns:a16="http://schemas.microsoft.com/office/drawing/2014/main" id="{14C66241-C988-4457-8897-A587D9190882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730" name="TextBox 729">
          <a:extLst>
            <a:ext uri="{FF2B5EF4-FFF2-40B4-BE49-F238E27FC236}">
              <a16:creationId xmlns:a16="http://schemas.microsoft.com/office/drawing/2014/main" id="{14D7A7CE-C66C-42B2-8901-871B9DEC4C6C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731" name="TextBox 730">
          <a:extLst>
            <a:ext uri="{FF2B5EF4-FFF2-40B4-BE49-F238E27FC236}">
              <a16:creationId xmlns:a16="http://schemas.microsoft.com/office/drawing/2014/main" id="{4A612E6E-0D16-4463-AA96-90D90A3F73B4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732" name="TextBox 731">
          <a:extLst>
            <a:ext uri="{FF2B5EF4-FFF2-40B4-BE49-F238E27FC236}">
              <a16:creationId xmlns:a16="http://schemas.microsoft.com/office/drawing/2014/main" id="{CC9C8E83-FF81-4C37-AD0A-92D6C4CE8C56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733" name="TextBox 732">
          <a:extLst>
            <a:ext uri="{FF2B5EF4-FFF2-40B4-BE49-F238E27FC236}">
              <a16:creationId xmlns:a16="http://schemas.microsoft.com/office/drawing/2014/main" id="{FC7BC79E-8169-46EF-84D2-A8B27148C873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734" name="TextBox 733">
          <a:extLst>
            <a:ext uri="{FF2B5EF4-FFF2-40B4-BE49-F238E27FC236}">
              <a16:creationId xmlns:a16="http://schemas.microsoft.com/office/drawing/2014/main" id="{E2211F7D-898C-4BC7-9AA0-CDA8D45C6EA6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735" name="TextBox 734">
          <a:extLst>
            <a:ext uri="{FF2B5EF4-FFF2-40B4-BE49-F238E27FC236}">
              <a16:creationId xmlns:a16="http://schemas.microsoft.com/office/drawing/2014/main" id="{A3AB5ED5-8864-44AC-BC90-FCC3B762144B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736" name="TextBox 735">
          <a:extLst>
            <a:ext uri="{FF2B5EF4-FFF2-40B4-BE49-F238E27FC236}">
              <a16:creationId xmlns:a16="http://schemas.microsoft.com/office/drawing/2014/main" id="{16649E65-BDC4-4791-A255-5BB748C6D636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737" name="TextBox 736">
          <a:extLst>
            <a:ext uri="{FF2B5EF4-FFF2-40B4-BE49-F238E27FC236}">
              <a16:creationId xmlns:a16="http://schemas.microsoft.com/office/drawing/2014/main" id="{171DEBD2-FB0C-40B5-B1F3-FB6D095D63C7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738" name="TextBox 737">
          <a:extLst>
            <a:ext uri="{FF2B5EF4-FFF2-40B4-BE49-F238E27FC236}">
              <a16:creationId xmlns:a16="http://schemas.microsoft.com/office/drawing/2014/main" id="{A56FF703-9FFE-442A-8E2C-D322B1A1E92A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739" name="TextBox 738">
          <a:extLst>
            <a:ext uri="{FF2B5EF4-FFF2-40B4-BE49-F238E27FC236}">
              <a16:creationId xmlns:a16="http://schemas.microsoft.com/office/drawing/2014/main" id="{6231BEF5-5BDC-4EBA-920A-B0C05E6BB4E6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740" name="TextBox 739">
          <a:extLst>
            <a:ext uri="{FF2B5EF4-FFF2-40B4-BE49-F238E27FC236}">
              <a16:creationId xmlns:a16="http://schemas.microsoft.com/office/drawing/2014/main" id="{5F82A334-8EC3-41DD-A0CC-E2488B4690CE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741" name="TextBox 740">
          <a:extLst>
            <a:ext uri="{FF2B5EF4-FFF2-40B4-BE49-F238E27FC236}">
              <a16:creationId xmlns:a16="http://schemas.microsoft.com/office/drawing/2014/main" id="{F797F47B-BBAD-40BC-A6DE-969AC51D8774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742" name="TextBox 741">
          <a:extLst>
            <a:ext uri="{FF2B5EF4-FFF2-40B4-BE49-F238E27FC236}">
              <a16:creationId xmlns:a16="http://schemas.microsoft.com/office/drawing/2014/main" id="{1EFFC85A-1E04-4CE6-94D1-7D7F721F0121}"/>
            </a:ext>
          </a:extLst>
        </xdr:cNvPr>
        <xdr:cNvSpPr txBox="1"/>
      </xdr:nvSpPr>
      <xdr:spPr>
        <a:xfrm>
          <a:off x="37423725" y="3267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743" name="TextBox 742">
          <a:extLst>
            <a:ext uri="{FF2B5EF4-FFF2-40B4-BE49-F238E27FC236}">
              <a16:creationId xmlns:a16="http://schemas.microsoft.com/office/drawing/2014/main" id="{95344C28-B4B9-47CA-8143-7CC301BC2450}"/>
            </a:ext>
          </a:extLst>
        </xdr:cNvPr>
        <xdr:cNvSpPr txBox="1"/>
      </xdr:nvSpPr>
      <xdr:spPr>
        <a:xfrm>
          <a:off x="37433250" y="326707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744" name="TextBox 743">
          <a:extLst>
            <a:ext uri="{FF2B5EF4-FFF2-40B4-BE49-F238E27FC236}">
              <a16:creationId xmlns:a16="http://schemas.microsoft.com/office/drawing/2014/main" id="{27294932-CAAD-47E5-AF42-3839E75867D9}"/>
            </a:ext>
          </a:extLst>
        </xdr:cNvPr>
        <xdr:cNvSpPr txBox="1"/>
      </xdr:nvSpPr>
      <xdr:spPr>
        <a:xfrm>
          <a:off x="374523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745" name="TextBox 744">
          <a:extLst>
            <a:ext uri="{FF2B5EF4-FFF2-40B4-BE49-F238E27FC236}">
              <a16:creationId xmlns:a16="http://schemas.microsoft.com/office/drawing/2014/main" id="{A0019793-184D-47BA-B193-4927883156F2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746" name="TextBox 745">
          <a:extLst>
            <a:ext uri="{FF2B5EF4-FFF2-40B4-BE49-F238E27FC236}">
              <a16:creationId xmlns:a16="http://schemas.microsoft.com/office/drawing/2014/main" id="{8085C2D4-9DCE-4D6B-8AB9-DA218196C0DF}"/>
            </a:ext>
          </a:extLst>
        </xdr:cNvPr>
        <xdr:cNvSpPr txBox="1"/>
      </xdr:nvSpPr>
      <xdr:spPr>
        <a:xfrm>
          <a:off x="374332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747" name="TextBox 746">
          <a:extLst>
            <a:ext uri="{FF2B5EF4-FFF2-40B4-BE49-F238E27FC236}">
              <a16:creationId xmlns:a16="http://schemas.microsoft.com/office/drawing/2014/main" id="{B6331B2F-BC9F-4978-802D-EC31E3A23665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748" name="TextBox 747">
          <a:extLst>
            <a:ext uri="{FF2B5EF4-FFF2-40B4-BE49-F238E27FC236}">
              <a16:creationId xmlns:a16="http://schemas.microsoft.com/office/drawing/2014/main" id="{33F9B918-1821-4CCD-AF1C-7406BBAED155}"/>
            </a:ext>
          </a:extLst>
        </xdr:cNvPr>
        <xdr:cNvSpPr txBox="1"/>
      </xdr:nvSpPr>
      <xdr:spPr>
        <a:xfrm>
          <a:off x="374332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749" name="TextBox 748">
          <a:extLst>
            <a:ext uri="{FF2B5EF4-FFF2-40B4-BE49-F238E27FC236}">
              <a16:creationId xmlns:a16="http://schemas.microsoft.com/office/drawing/2014/main" id="{EA359595-5EE0-48A3-A9F3-2DE4F79B2A1A}"/>
            </a:ext>
          </a:extLst>
        </xdr:cNvPr>
        <xdr:cNvSpPr txBox="1"/>
      </xdr:nvSpPr>
      <xdr:spPr>
        <a:xfrm>
          <a:off x="374523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750" name="TextBox 749">
          <a:extLst>
            <a:ext uri="{FF2B5EF4-FFF2-40B4-BE49-F238E27FC236}">
              <a16:creationId xmlns:a16="http://schemas.microsoft.com/office/drawing/2014/main" id="{2DAA3526-817E-417A-80F7-E75E7A59DC8F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751" name="TextBox 750">
          <a:extLst>
            <a:ext uri="{FF2B5EF4-FFF2-40B4-BE49-F238E27FC236}">
              <a16:creationId xmlns:a16="http://schemas.microsoft.com/office/drawing/2014/main" id="{82A15301-0053-4B1B-A498-14F6895DAEB5}"/>
            </a:ext>
          </a:extLst>
        </xdr:cNvPr>
        <xdr:cNvSpPr txBox="1"/>
      </xdr:nvSpPr>
      <xdr:spPr>
        <a:xfrm>
          <a:off x="374332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752" name="TextBox 751">
          <a:extLst>
            <a:ext uri="{FF2B5EF4-FFF2-40B4-BE49-F238E27FC236}">
              <a16:creationId xmlns:a16="http://schemas.microsoft.com/office/drawing/2014/main" id="{B717EA29-2AD2-4791-AD52-11F5B799E8D8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753" name="TextBox 752">
          <a:extLst>
            <a:ext uri="{FF2B5EF4-FFF2-40B4-BE49-F238E27FC236}">
              <a16:creationId xmlns:a16="http://schemas.microsoft.com/office/drawing/2014/main" id="{680B2B35-5E49-4D08-921D-A3B29B71D439}"/>
            </a:ext>
          </a:extLst>
        </xdr:cNvPr>
        <xdr:cNvSpPr txBox="1"/>
      </xdr:nvSpPr>
      <xdr:spPr>
        <a:xfrm>
          <a:off x="374332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754" name="TextBox 753">
          <a:extLst>
            <a:ext uri="{FF2B5EF4-FFF2-40B4-BE49-F238E27FC236}">
              <a16:creationId xmlns:a16="http://schemas.microsoft.com/office/drawing/2014/main" id="{12D36881-DA58-465B-B434-30D22EB0DA7D}"/>
            </a:ext>
          </a:extLst>
        </xdr:cNvPr>
        <xdr:cNvSpPr txBox="1"/>
      </xdr:nvSpPr>
      <xdr:spPr>
        <a:xfrm>
          <a:off x="374523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755" name="TextBox 754">
          <a:extLst>
            <a:ext uri="{FF2B5EF4-FFF2-40B4-BE49-F238E27FC236}">
              <a16:creationId xmlns:a16="http://schemas.microsoft.com/office/drawing/2014/main" id="{F1C2FE98-785C-4C82-941E-DDA792BE868E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756" name="TextBox 755">
          <a:extLst>
            <a:ext uri="{FF2B5EF4-FFF2-40B4-BE49-F238E27FC236}">
              <a16:creationId xmlns:a16="http://schemas.microsoft.com/office/drawing/2014/main" id="{C6C3DB76-3B22-4C00-BA2E-1DC2B73035D5}"/>
            </a:ext>
          </a:extLst>
        </xdr:cNvPr>
        <xdr:cNvSpPr txBox="1"/>
      </xdr:nvSpPr>
      <xdr:spPr>
        <a:xfrm>
          <a:off x="374332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757" name="TextBox 756">
          <a:extLst>
            <a:ext uri="{FF2B5EF4-FFF2-40B4-BE49-F238E27FC236}">
              <a16:creationId xmlns:a16="http://schemas.microsoft.com/office/drawing/2014/main" id="{A660BC68-AB48-426C-BC1A-853F69948E59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758" name="TextBox 757">
          <a:extLst>
            <a:ext uri="{FF2B5EF4-FFF2-40B4-BE49-F238E27FC236}">
              <a16:creationId xmlns:a16="http://schemas.microsoft.com/office/drawing/2014/main" id="{838C743E-D9D5-47E4-AD07-9CD5C1C1B682}"/>
            </a:ext>
          </a:extLst>
        </xdr:cNvPr>
        <xdr:cNvSpPr txBox="1"/>
      </xdr:nvSpPr>
      <xdr:spPr>
        <a:xfrm>
          <a:off x="374332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759" name="TextBox 758">
          <a:extLst>
            <a:ext uri="{FF2B5EF4-FFF2-40B4-BE49-F238E27FC236}">
              <a16:creationId xmlns:a16="http://schemas.microsoft.com/office/drawing/2014/main" id="{B77AA076-0532-40F7-9137-C2A3F734B0D5}"/>
            </a:ext>
          </a:extLst>
        </xdr:cNvPr>
        <xdr:cNvSpPr txBox="1"/>
      </xdr:nvSpPr>
      <xdr:spPr>
        <a:xfrm>
          <a:off x="374523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760" name="TextBox 759">
          <a:extLst>
            <a:ext uri="{FF2B5EF4-FFF2-40B4-BE49-F238E27FC236}">
              <a16:creationId xmlns:a16="http://schemas.microsoft.com/office/drawing/2014/main" id="{7E8597A7-291C-4135-A344-F897F19B5175}"/>
            </a:ext>
          </a:extLst>
        </xdr:cNvPr>
        <xdr:cNvSpPr txBox="1"/>
      </xdr:nvSpPr>
      <xdr:spPr>
        <a:xfrm>
          <a:off x="374332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761" name="TextBox 760">
          <a:extLst>
            <a:ext uri="{FF2B5EF4-FFF2-40B4-BE49-F238E27FC236}">
              <a16:creationId xmlns:a16="http://schemas.microsoft.com/office/drawing/2014/main" id="{6C85FF2A-C98A-40F5-AD36-1992497E3936}"/>
            </a:ext>
          </a:extLst>
        </xdr:cNvPr>
        <xdr:cNvSpPr txBox="1"/>
      </xdr:nvSpPr>
      <xdr:spPr>
        <a:xfrm>
          <a:off x="374523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762" name="TextBox 761">
          <a:extLst>
            <a:ext uri="{FF2B5EF4-FFF2-40B4-BE49-F238E27FC236}">
              <a16:creationId xmlns:a16="http://schemas.microsoft.com/office/drawing/2014/main" id="{4F4D3BC0-3FC6-4105-9F45-9529B7A20299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763" name="TextBox 762">
          <a:extLst>
            <a:ext uri="{FF2B5EF4-FFF2-40B4-BE49-F238E27FC236}">
              <a16:creationId xmlns:a16="http://schemas.microsoft.com/office/drawing/2014/main" id="{74A0FDEE-C8BB-45EA-98CB-D4C7B2DC8318}"/>
            </a:ext>
          </a:extLst>
        </xdr:cNvPr>
        <xdr:cNvSpPr txBox="1"/>
      </xdr:nvSpPr>
      <xdr:spPr>
        <a:xfrm>
          <a:off x="374332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764" name="TextBox 763">
          <a:extLst>
            <a:ext uri="{FF2B5EF4-FFF2-40B4-BE49-F238E27FC236}">
              <a16:creationId xmlns:a16="http://schemas.microsoft.com/office/drawing/2014/main" id="{011EC0D6-A1A2-44D4-BC40-3B4E4958FFB1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765" name="TextBox 764">
          <a:extLst>
            <a:ext uri="{FF2B5EF4-FFF2-40B4-BE49-F238E27FC236}">
              <a16:creationId xmlns:a16="http://schemas.microsoft.com/office/drawing/2014/main" id="{68927CE0-8BD4-476B-8393-2D7F1930BCC3}"/>
            </a:ext>
          </a:extLst>
        </xdr:cNvPr>
        <xdr:cNvSpPr txBox="1"/>
      </xdr:nvSpPr>
      <xdr:spPr>
        <a:xfrm>
          <a:off x="374332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766" name="TextBox 765">
          <a:extLst>
            <a:ext uri="{FF2B5EF4-FFF2-40B4-BE49-F238E27FC236}">
              <a16:creationId xmlns:a16="http://schemas.microsoft.com/office/drawing/2014/main" id="{B4B5260A-6F18-4540-8FDE-594F8B861645}"/>
            </a:ext>
          </a:extLst>
        </xdr:cNvPr>
        <xdr:cNvSpPr txBox="1"/>
      </xdr:nvSpPr>
      <xdr:spPr>
        <a:xfrm>
          <a:off x="374523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767" name="TextBox 766">
          <a:extLst>
            <a:ext uri="{FF2B5EF4-FFF2-40B4-BE49-F238E27FC236}">
              <a16:creationId xmlns:a16="http://schemas.microsoft.com/office/drawing/2014/main" id="{915AADD3-7463-4C9E-A77F-9392DEE00083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768" name="TextBox 767">
          <a:extLst>
            <a:ext uri="{FF2B5EF4-FFF2-40B4-BE49-F238E27FC236}">
              <a16:creationId xmlns:a16="http://schemas.microsoft.com/office/drawing/2014/main" id="{569ADA89-CC29-420A-BA44-3A877E69CD01}"/>
            </a:ext>
          </a:extLst>
        </xdr:cNvPr>
        <xdr:cNvSpPr txBox="1"/>
      </xdr:nvSpPr>
      <xdr:spPr>
        <a:xfrm>
          <a:off x="374332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769" name="TextBox 768">
          <a:extLst>
            <a:ext uri="{FF2B5EF4-FFF2-40B4-BE49-F238E27FC236}">
              <a16:creationId xmlns:a16="http://schemas.microsoft.com/office/drawing/2014/main" id="{6BB21322-4A11-4E65-9C46-FA7A3F30C0DE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770" name="TextBox 769">
          <a:extLst>
            <a:ext uri="{FF2B5EF4-FFF2-40B4-BE49-F238E27FC236}">
              <a16:creationId xmlns:a16="http://schemas.microsoft.com/office/drawing/2014/main" id="{01BC38E8-27D7-4CEE-BA76-97F8FBF03320}"/>
            </a:ext>
          </a:extLst>
        </xdr:cNvPr>
        <xdr:cNvSpPr txBox="1"/>
      </xdr:nvSpPr>
      <xdr:spPr>
        <a:xfrm>
          <a:off x="374332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771" name="TextBox 770">
          <a:extLst>
            <a:ext uri="{FF2B5EF4-FFF2-40B4-BE49-F238E27FC236}">
              <a16:creationId xmlns:a16="http://schemas.microsoft.com/office/drawing/2014/main" id="{5C9EF765-DE67-4A6E-B9BD-8000D9206D3B}"/>
            </a:ext>
          </a:extLst>
        </xdr:cNvPr>
        <xdr:cNvSpPr txBox="1"/>
      </xdr:nvSpPr>
      <xdr:spPr>
        <a:xfrm>
          <a:off x="374523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772" name="TextBox 771">
          <a:extLst>
            <a:ext uri="{FF2B5EF4-FFF2-40B4-BE49-F238E27FC236}">
              <a16:creationId xmlns:a16="http://schemas.microsoft.com/office/drawing/2014/main" id="{B052EFC0-5B65-4322-98A5-637423FBB61C}"/>
            </a:ext>
          </a:extLst>
        </xdr:cNvPr>
        <xdr:cNvSpPr txBox="1"/>
      </xdr:nvSpPr>
      <xdr:spPr>
        <a:xfrm>
          <a:off x="374332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773" name="TextBox 772">
          <a:extLst>
            <a:ext uri="{FF2B5EF4-FFF2-40B4-BE49-F238E27FC236}">
              <a16:creationId xmlns:a16="http://schemas.microsoft.com/office/drawing/2014/main" id="{8CC09F20-191D-49DF-9B0A-401685D2C98C}"/>
            </a:ext>
          </a:extLst>
        </xdr:cNvPr>
        <xdr:cNvSpPr txBox="1"/>
      </xdr:nvSpPr>
      <xdr:spPr>
        <a:xfrm>
          <a:off x="374523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774" name="TextBox 773">
          <a:extLst>
            <a:ext uri="{FF2B5EF4-FFF2-40B4-BE49-F238E27FC236}">
              <a16:creationId xmlns:a16="http://schemas.microsoft.com/office/drawing/2014/main" id="{1D4D1153-01CB-4169-8483-07E7B4A4D48C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775" name="TextBox 774">
          <a:extLst>
            <a:ext uri="{FF2B5EF4-FFF2-40B4-BE49-F238E27FC236}">
              <a16:creationId xmlns:a16="http://schemas.microsoft.com/office/drawing/2014/main" id="{651E0F34-58AA-4757-A499-9656873D6809}"/>
            </a:ext>
          </a:extLst>
        </xdr:cNvPr>
        <xdr:cNvSpPr txBox="1"/>
      </xdr:nvSpPr>
      <xdr:spPr>
        <a:xfrm>
          <a:off x="374332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776" name="TextBox 775">
          <a:extLst>
            <a:ext uri="{FF2B5EF4-FFF2-40B4-BE49-F238E27FC236}">
              <a16:creationId xmlns:a16="http://schemas.microsoft.com/office/drawing/2014/main" id="{44B0ED81-0226-4155-82C5-FCC1CB358447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777" name="TextBox 776">
          <a:extLst>
            <a:ext uri="{FF2B5EF4-FFF2-40B4-BE49-F238E27FC236}">
              <a16:creationId xmlns:a16="http://schemas.microsoft.com/office/drawing/2014/main" id="{A9EDB1DB-048F-4DCE-8668-371DE40D4778}"/>
            </a:ext>
          </a:extLst>
        </xdr:cNvPr>
        <xdr:cNvSpPr txBox="1"/>
      </xdr:nvSpPr>
      <xdr:spPr>
        <a:xfrm>
          <a:off x="374332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778" name="TextBox 777">
          <a:extLst>
            <a:ext uri="{FF2B5EF4-FFF2-40B4-BE49-F238E27FC236}">
              <a16:creationId xmlns:a16="http://schemas.microsoft.com/office/drawing/2014/main" id="{3E208CE8-2D25-4B6D-9AE5-BF2E30672775}"/>
            </a:ext>
          </a:extLst>
        </xdr:cNvPr>
        <xdr:cNvSpPr txBox="1"/>
      </xdr:nvSpPr>
      <xdr:spPr>
        <a:xfrm>
          <a:off x="374523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779" name="TextBox 778">
          <a:extLst>
            <a:ext uri="{FF2B5EF4-FFF2-40B4-BE49-F238E27FC236}">
              <a16:creationId xmlns:a16="http://schemas.microsoft.com/office/drawing/2014/main" id="{A645321F-BF04-40EB-9AF3-F22D7908BCDE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780" name="TextBox 779">
          <a:extLst>
            <a:ext uri="{FF2B5EF4-FFF2-40B4-BE49-F238E27FC236}">
              <a16:creationId xmlns:a16="http://schemas.microsoft.com/office/drawing/2014/main" id="{068970D0-8C68-4456-AD4D-7C0D0A821FB7}"/>
            </a:ext>
          </a:extLst>
        </xdr:cNvPr>
        <xdr:cNvSpPr txBox="1"/>
      </xdr:nvSpPr>
      <xdr:spPr>
        <a:xfrm>
          <a:off x="374332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781" name="TextBox 780">
          <a:extLst>
            <a:ext uri="{FF2B5EF4-FFF2-40B4-BE49-F238E27FC236}">
              <a16:creationId xmlns:a16="http://schemas.microsoft.com/office/drawing/2014/main" id="{140FBB87-E2B3-4397-BFAA-2FE6BE4C0FC4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782" name="TextBox 781">
          <a:extLst>
            <a:ext uri="{FF2B5EF4-FFF2-40B4-BE49-F238E27FC236}">
              <a16:creationId xmlns:a16="http://schemas.microsoft.com/office/drawing/2014/main" id="{C9183B7F-E927-4C4E-ADEF-4C6378D38A3E}"/>
            </a:ext>
          </a:extLst>
        </xdr:cNvPr>
        <xdr:cNvSpPr txBox="1"/>
      </xdr:nvSpPr>
      <xdr:spPr>
        <a:xfrm>
          <a:off x="374332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783" name="TextBox 782">
          <a:extLst>
            <a:ext uri="{FF2B5EF4-FFF2-40B4-BE49-F238E27FC236}">
              <a16:creationId xmlns:a16="http://schemas.microsoft.com/office/drawing/2014/main" id="{CCB06CA2-CD87-4FA5-86D3-A59EBD02AB95}"/>
            </a:ext>
          </a:extLst>
        </xdr:cNvPr>
        <xdr:cNvSpPr txBox="1"/>
      </xdr:nvSpPr>
      <xdr:spPr>
        <a:xfrm>
          <a:off x="374523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784" name="TextBox 783">
          <a:extLst>
            <a:ext uri="{FF2B5EF4-FFF2-40B4-BE49-F238E27FC236}">
              <a16:creationId xmlns:a16="http://schemas.microsoft.com/office/drawing/2014/main" id="{901B960D-80D3-45BF-A758-8B8D17D6B764}"/>
            </a:ext>
          </a:extLst>
        </xdr:cNvPr>
        <xdr:cNvSpPr txBox="1"/>
      </xdr:nvSpPr>
      <xdr:spPr>
        <a:xfrm>
          <a:off x="374332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785" name="TextBox 784">
          <a:extLst>
            <a:ext uri="{FF2B5EF4-FFF2-40B4-BE49-F238E27FC236}">
              <a16:creationId xmlns:a16="http://schemas.microsoft.com/office/drawing/2014/main" id="{E4A5EAFA-0C50-4E9F-91CC-8E8A87ED80EB}"/>
            </a:ext>
          </a:extLst>
        </xdr:cNvPr>
        <xdr:cNvSpPr txBox="1"/>
      </xdr:nvSpPr>
      <xdr:spPr>
        <a:xfrm>
          <a:off x="374523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786" name="TextBox 785">
          <a:extLst>
            <a:ext uri="{FF2B5EF4-FFF2-40B4-BE49-F238E27FC236}">
              <a16:creationId xmlns:a16="http://schemas.microsoft.com/office/drawing/2014/main" id="{A1F692F7-BE3F-4B1D-A0A3-E3111F6EE8BF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787" name="TextBox 786">
          <a:extLst>
            <a:ext uri="{FF2B5EF4-FFF2-40B4-BE49-F238E27FC236}">
              <a16:creationId xmlns:a16="http://schemas.microsoft.com/office/drawing/2014/main" id="{7257CED6-768C-4A17-95A4-21128324C505}"/>
            </a:ext>
          </a:extLst>
        </xdr:cNvPr>
        <xdr:cNvSpPr txBox="1"/>
      </xdr:nvSpPr>
      <xdr:spPr>
        <a:xfrm>
          <a:off x="374332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788" name="TextBox 787">
          <a:extLst>
            <a:ext uri="{FF2B5EF4-FFF2-40B4-BE49-F238E27FC236}">
              <a16:creationId xmlns:a16="http://schemas.microsoft.com/office/drawing/2014/main" id="{7101DF64-5DA8-4FE3-A956-24CD8DEC708B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789" name="TextBox 788">
          <a:extLst>
            <a:ext uri="{FF2B5EF4-FFF2-40B4-BE49-F238E27FC236}">
              <a16:creationId xmlns:a16="http://schemas.microsoft.com/office/drawing/2014/main" id="{F6ABA678-1FD8-4A42-9E1A-AA2BB81C2EE4}"/>
            </a:ext>
          </a:extLst>
        </xdr:cNvPr>
        <xdr:cNvSpPr txBox="1"/>
      </xdr:nvSpPr>
      <xdr:spPr>
        <a:xfrm>
          <a:off x="374332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790" name="TextBox 789">
          <a:extLst>
            <a:ext uri="{FF2B5EF4-FFF2-40B4-BE49-F238E27FC236}">
              <a16:creationId xmlns:a16="http://schemas.microsoft.com/office/drawing/2014/main" id="{CD396987-0039-4243-83DC-8D4569D4B065}"/>
            </a:ext>
          </a:extLst>
        </xdr:cNvPr>
        <xdr:cNvSpPr txBox="1"/>
      </xdr:nvSpPr>
      <xdr:spPr>
        <a:xfrm>
          <a:off x="374523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791" name="TextBox 790">
          <a:extLst>
            <a:ext uri="{FF2B5EF4-FFF2-40B4-BE49-F238E27FC236}">
              <a16:creationId xmlns:a16="http://schemas.microsoft.com/office/drawing/2014/main" id="{60E3EA99-4D60-4C8D-825A-31187731E23F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792" name="TextBox 791">
          <a:extLst>
            <a:ext uri="{FF2B5EF4-FFF2-40B4-BE49-F238E27FC236}">
              <a16:creationId xmlns:a16="http://schemas.microsoft.com/office/drawing/2014/main" id="{CA9B69B9-6719-4A89-8BE1-03F9CA1FE1F5}"/>
            </a:ext>
          </a:extLst>
        </xdr:cNvPr>
        <xdr:cNvSpPr txBox="1"/>
      </xdr:nvSpPr>
      <xdr:spPr>
        <a:xfrm>
          <a:off x="374332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793" name="TextBox 792">
          <a:extLst>
            <a:ext uri="{FF2B5EF4-FFF2-40B4-BE49-F238E27FC236}">
              <a16:creationId xmlns:a16="http://schemas.microsoft.com/office/drawing/2014/main" id="{EC9FF7D3-D17F-45A8-A4DE-A7C2180B3C8D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794" name="TextBox 793">
          <a:extLst>
            <a:ext uri="{FF2B5EF4-FFF2-40B4-BE49-F238E27FC236}">
              <a16:creationId xmlns:a16="http://schemas.microsoft.com/office/drawing/2014/main" id="{973F7742-A5B8-4273-95A1-D028F0345512}"/>
            </a:ext>
          </a:extLst>
        </xdr:cNvPr>
        <xdr:cNvSpPr txBox="1"/>
      </xdr:nvSpPr>
      <xdr:spPr>
        <a:xfrm>
          <a:off x="374332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795" name="TextBox 794">
          <a:extLst>
            <a:ext uri="{FF2B5EF4-FFF2-40B4-BE49-F238E27FC236}">
              <a16:creationId xmlns:a16="http://schemas.microsoft.com/office/drawing/2014/main" id="{5B43DEE8-CE72-4F98-8C26-925CCD58D225}"/>
            </a:ext>
          </a:extLst>
        </xdr:cNvPr>
        <xdr:cNvSpPr txBox="1"/>
      </xdr:nvSpPr>
      <xdr:spPr>
        <a:xfrm>
          <a:off x="374523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796" name="TextBox 795">
          <a:extLst>
            <a:ext uri="{FF2B5EF4-FFF2-40B4-BE49-F238E27FC236}">
              <a16:creationId xmlns:a16="http://schemas.microsoft.com/office/drawing/2014/main" id="{5F5A04A3-D020-4174-8BE0-F980260A8513}"/>
            </a:ext>
          </a:extLst>
        </xdr:cNvPr>
        <xdr:cNvSpPr txBox="1"/>
      </xdr:nvSpPr>
      <xdr:spPr>
        <a:xfrm>
          <a:off x="374332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797" name="TextBox 796">
          <a:extLst>
            <a:ext uri="{FF2B5EF4-FFF2-40B4-BE49-F238E27FC236}">
              <a16:creationId xmlns:a16="http://schemas.microsoft.com/office/drawing/2014/main" id="{F1D4C0E2-EF76-423B-A4D1-B3C9D9BF47D9}"/>
            </a:ext>
          </a:extLst>
        </xdr:cNvPr>
        <xdr:cNvSpPr txBox="1"/>
      </xdr:nvSpPr>
      <xdr:spPr>
        <a:xfrm>
          <a:off x="374523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798" name="TextBox 797">
          <a:extLst>
            <a:ext uri="{FF2B5EF4-FFF2-40B4-BE49-F238E27FC236}">
              <a16:creationId xmlns:a16="http://schemas.microsoft.com/office/drawing/2014/main" id="{69FD4149-1FA0-4D13-853A-848E571BA834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799" name="TextBox 798">
          <a:extLst>
            <a:ext uri="{FF2B5EF4-FFF2-40B4-BE49-F238E27FC236}">
              <a16:creationId xmlns:a16="http://schemas.microsoft.com/office/drawing/2014/main" id="{90E44B65-8ED9-465E-8B3A-ED2959A44345}"/>
            </a:ext>
          </a:extLst>
        </xdr:cNvPr>
        <xdr:cNvSpPr txBox="1"/>
      </xdr:nvSpPr>
      <xdr:spPr>
        <a:xfrm>
          <a:off x="374332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800" name="TextBox 799">
          <a:extLst>
            <a:ext uri="{FF2B5EF4-FFF2-40B4-BE49-F238E27FC236}">
              <a16:creationId xmlns:a16="http://schemas.microsoft.com/office/drawing/2014/main" id="{3842FE47-09BA-43D3-A7F5-463AE6772687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801" name="TextBox 800">
          <a:extLst>
            <a:ext uri="{FF2B5EF4-FFF2-40B4-BE49-F238E27FC236}">
              <a16:creationId xmlns:a16="http://schemas.microsoft.com/office/drawing/2014/main" id="{547D0D55-5522-4A53-9E64-54512711A42A}"/>
            </a:ext>
          </a:extLst>
        </xdr:cNvPr>
        <xdr:cNvSpPr txBox="1"/>
      </xdr:nvSpPr>
      <xdr:spPr>
        <a:xfrm>
          <a:off x="374332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802" name="TextBox 801">
          <a:extLst>
            <a:ext uri="{FF2B5EF4-FFF2-40B4-BE49-F238E27FC236}">
              <a16:creationId xmlns:a16="http://schemas.microsoft.com/office/drawing/2014/main" id="{F05A4C16-382F-4CD7-82F0-62B53A678D1F}"/>
            </a:ext>
          </a:extLst>
        </xdr:cNvPr>
        <xdr:cNvSpPr txBox="1"/>
      </xdr:nvSpPr>
      <xdr:spPr>
        <a:xfrm>
          <a:off x="374523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803" name="TextBox 802">
          <a:extLst>
            <a:ext uri="{FF2B5EF4-FFF2-40B4-BE49-F238E27FC236}">
              <a16:creationId xmlns:a16="http://schemas.microsoft.com/office/drawing/2014/main" id="{D29DB7AF-20FD-4C90-B982-A91776750B44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804" name="TextBox 803">
          <a:extLst>
            <a:ext uri="{FF2B5EF4-FFF2-40B4-BE49-F238E27FC236}">
              <a16:creationId xmlns:a16="http://schemas.microsoft.com/office/drawing/2014/main" id="{BB5D150B-D6B4-4F16-B433-152325EC904B}"/>
            </a:ext>
          </a:extLst>
        </xdr:cNvPr>
        <xdr:cNvSpPr txBox="1"/>
      </xdr:nvSpPr>
      <xdr:spPr>
        <a:xfrm>
          <a:off x="374332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805" name="TextBox 804">
          <a:extLst>
            <a:ext uri="{FF2B5EF4-FFF2-40B4-BE49-F238E27FC236}">
              <a16:creationId xmlns:a16="http://schemas.microsoft.com/office/drawing/2014/main" id="{2239F15C-7045-4297-99BB-6238D1FA2FDF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806" name="TextBox 805">
          <a:extLst>
            <a:ext uri="{FF2B5EF4-FFF2-40B4-BE49-F238E27FC236}">
              <a16:creationId xmlns:a16="http://schemas.microsoft.com/office/drawing/2014/main" id="{FABCFAE2-581C-45BA-8093-FA73EF883384}"/>
            </a:ext>
          </a:extLst>
        </xdr:cNvPr>
        <xdr:cNvSpPr txBox="1"/>
      </xdr:nvSpPr>
      <xdr:spPr>
        <a:xfrm>
          <a:off x="374332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807" name="TextBox 806">
          <a:extLst>
            <a:ext uri="{FF2B5EF4-FFF2-40B4-BE49-F238E27FC236}">
              <a16:creationId xmlns:a16="http://schemas.microsoft.com/office/drawing/2014/main" id="{B56A5A9B-4AE7-477E-B42E-9F75CE148ED3}"/>
            </a:ext>
          </a:extLst>
        </xdr:cNvPr>
        <xdr:cNvSpPr txBox="1"/>
      </xdr:nvSpPr>
      <xdr:spPr>
        <a:xfrm>
          <a:off x="374523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808" name="TextBox 807">
          <a:extLst>
            <a:ext uri="{FF2B5EF4-FFF2-40B4-BE49-F238E27FC236}">
              <a16:creationId xmlns:a16="http://schemas.microsoft.com/office/drawing/2014/main" id="{6D6D0481-E7F5-4E8F-915D-671B33442331}"/>
            </a:ext>
          </a:extLst>
        </xdr:cNvPr>
        <xdr:cNvSpPr txBox="1"/>
      </xdr:nvSpPr>
      <xdr:spPr>
        <a:xfrm>
          <a:off x="374332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809" name="TextBox 808">
          <a:extLst>
            <a:ext uri="{FF2B5EF4-FFF2-40B4-BE49-F238E27FC236}">
              <a16:creationId xmlns:a16="http://schemas.microsoft.com/office/drawing/2014/main" id="{F583C165-A3B9-4A34-8D88-67070C474786}"/>
            </a:ext>
          </a:extLst>
        </xdr:cNvPr>
        <xdr:cNvSpPr txBox="1"/>
      </xdr:nvSpPr>
      <xdr:spPr>
        <a:xfrm>
          <a:off x="374523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810" name="TextBox 809">
          <a:extLst>
            <a:ext uri="{FF2B5EF4-FFF2-40B4-BE49-F238E27FC236}">
              <a16:creationId xmlns:a16="http://schemas.microsoft.com/office/drawing/2014/main" id="{F35A61A2-64E6-412B-A00B-BE2273AF8DE6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811" name="TextBox 810">
          <a:extLst>
            <a:ext uri="{FF2B5EF4-FFF2-40B4-BE49-F238E27FC236}">
              <a16:creationId xmlns:a16="http://schemas.microsoft.com/office/drawing/2014/main" id="{939275B4-F2FE-4A05-A272-9A85770A9FF6}"/>
            </a:ext>
          </a:extLst>
        </xdr:cNvPr>
        <xdr:cNvSpPr txBox="1"/>
      </xdr:nvSpPr>
      <xdr:spPr>
        <a:xfrm>
          <a:off x="374332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812" name="TextBox 811">
          <a:extLst>
            <a:ext uri="{FF2B5EF4-FFF2-40B4-BE49-F238E27FC236}">
              <a16:creationId xmlns:a16="http://schemas.microsoft.com/office/drawing/2014/main" id="{B50A65DB-0AA4-4A29-9C3E-32C6BF751624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813" name="TextBox 812">
          <a:extLst>
            <a:ext uri="{FF2B5EF4-FFF2-40B4-BE49-F238E27FC236}">
              <a16:creationId xmlns:a16="http://schemas.microsoft.com/office/drawing/2014/main" id="{75133D61-AC31-4567-85B6-EE832EBCB036}"/>
            </a:ext>
          </a:extLst>
        </xdr:cNvPr>
        <xdr:cNvSpPr txBox="1"/>
      </xdr:nvSpPr>
      <xdr:spPr>
        <a:xfrm>
          <a:off x="374332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814" name="TextBox 813">
          <a:extLst>
            <a:ext uri="{FF2B5EF4-FFF2-40B4-BE49-F238E27FC236}">
              <a16:creationId xmlns:a16="http://schemas.microsoft.com/office/drawing/2014/main" id="{56116F82-6B28-41B2-927C-3724058C6129}"/>
            </a:ext>
          </a:extLst>
        </xdr:cNvPr>
        <xdr:cNvSpPr txBox="1"/>
      </xdr:nvSpPr>
      <xdr:spPr>
        <a:xfrm>
          <a:off x="374523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815" name="TextBox 814">
          <a:extLst>
            <a:ext uri="{FF2B5EF4-FFF2-40B4-BE49-F238E27FC236}">
              <a16:creationId xmlns:a16="http://schemas.microsoft.com/office/drawing/2014/main" id="{EBF1B4A0-2C01-4FC2-811D-12C475198FF6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816" name="TextBox 815">
          <a:extLst>
            <a:ext uri="{FF2B5EF4-FFF2-40B4-BE49-F238E27FC236}">
              <a16:creationId xmlns:a16="http://schemas.microsoft.com/office/drawing/2014/main" id="{14B00AA8-217D-4258-9872-84F6856490EE}"/>
            </a:ext>
          </a:extLst>
        </xdr:cNvPr>
        <xdr:cNvSpPr txBox="1"/>
      </xdr:nvSpPr>
      <xdr:spPr>
        <a:xfrm>
          <a:off x="374332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817" name="TextBox 816">
          <a:extLst>
            <a:ext uri="{FF2B5EF4-FFF2-40B4-BE49-F238E27FC236}">
              <a16:creationId xmlns:a16="http://schemas.microsoft.com/office/drawing/2014/main" id="{76E26E96-9A31-46E8-ABF9-13DCB4EC2F1D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818" name="TextBox 817">
          <a:extLst>
            <a:ext uri="{FF2B5EF4-FFF2-40B4-BE49-F238E27FC236}">
              <a16:creationId xmlns:a16="http://schemas.microsoft.com/office/drawing/2014/main" id="{4FDBA998-67E0-4F85-A8C1-A1B8E905DDD6}"/>
            </a:ext>
          </a:extLst>
        </xdr:cNvPr>
        <xdr:cNvSpPr txBox="1"/>
      </xdr:nvSpPr>
      <xdr:spPr>
        <a:xfrm>
          <a:off x="374332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819" name="TextBox 818">
          <a:extLst>
            <a:ext uri="{FF2B5EF4-FFF2-40B4-BE49-F238E27FC236}">
              <a16:creationId xmlns:a16="http://schemas.microsoft.com/office/drawing/2014/main" id="{ECD9562E-39B2-49EF-9D9A-E4BF88E24150}"/>
            </a:ext>
          </a:extLst>
        </xdr:cNvPr>
        <xdr:cNvSpPr txBox="1"/>
      </xdr:nvSpPr>
      <xdr:spPr>
        <a:xfrm>
          <a:off x="374523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820" name="TextBox 819">
          <a:extLst>
            <a:ext uri="{FF2B5EF4-FFF2-40B4-BE49-F238E27FC236}">
              <a16:creationId xmlns:a16="http://schemas.microsoft.com/office/drawing/2014/main" id="{039FD370-4377-4903-98F3-753F3CE10897}"/>
            </a:ext>
          </a:extLst>
        </xdr:cNvPr>
        <xdr:cNvSpPr txBox="1"/>
      </xdr:nvSpPr>
      <xdr:spPr>
        <a:xfrm>
          <a:off x="374332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1333500</xdr:colOff>
      <xdr:row>0</xdr:row>
      <xdr:rowOff>0</xdr:rowOff>
    </xdr:from>
    <xdr:ext cx="65" cy="1222654"/>
    <xdr:sp macro="" textlink="">
      <xdr:nvSpPr>
        <xdr:cNvPr id="821" name="TextBox 820">
          <a:extLst>
            <a:ext uri="{FF2B5EF4-FFF2-40B4-BE49-F238E27FC236}">
              <a16:creationId xmlns:a16="http://schemas.microsoft.com/office/drawing/2014/main" id="{D8D2CF53-9F0D-4F21-9732-580EEE389A63}"/>
            </a:ext>
          </a:extLst>
        </xdr:cNvPr>
        <xdr:cNvSpPr txBox="1"/>
      </xdr:nvSpPr>
      <xdr:spPr>
        <a:xfrm>
          <a:off x="240411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822" name="TextBox 821">
          <a:extLst>
            <a:ext uri="{FF2B5EF4-FFF2-40B4-BE49-F238E27FC236}">
              <a16:creationId xmlns:a16="http://schemas.microsoft.com/office/drawing/2014/main" id="{5A6BAA79-0C48-4151-89E1-B37F05CA4C3C}"/>
            </a:ext>
          </a:extLst>
        </xdr:cNvPr>
        <xdr:cNvSpPr txBox="1"/>
      </xdr:nvSpPr>
      <xdr:spPr>
        <a:xfrm>
          <a:off x="24012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839927"/>
    <xdr:sp macro="" textlink="">
      <xdr:nvSpPr>
        <xdr:cNvPr id="823" name="TextBox 822">
          <a:extLst>
            <a:ext uri="{FF2B5EF4-FFF2-40B4-BE49-F238E27FC236}">
              <a16:creationId xmlns:a16="http://schemas.microsoft.com/office/drawing/2014/main" id="{335907C4-8103-4499-970A-6C561FAE4C6B}"/>
            </a:ext>
          </a:extLst>
        </xdr:cNvPr>
        <xdr:cNvSpPr txBox="1"/>
      </xdr:nvSpPr>
      <xdr:spPr>
        <a:xfrm>
          <a:off x="240220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824" name="TextBox 823">
          <a:extLst>
            <a:ext uri="{FF2B5EF4-FFF2-40B4-BE49-F238E27FC236}">
              <a16:creationId xmlns:a16="http://schemas.microsoft.com/office/drawing/2014/main" id="{16974556-3A1C-407A-8893-472845FD00E5}"/>
            </a:ext>
          </a:extLst>
        </xdr:cNvPr>
        <xdr:cNvSpPr txBox="1"/>
      </xdr:nvSpPr>
      <xdr:spPr>
        <a:xfrm>
          <a:off x="24012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382727"/>
    <xdr:sp macro="" textlink="">
      <xdr:nvSpPr>
        <xdr:cNvPr id="825" name="TextBox 824">
          <a:extLst>
            <a:ext uri="{FF2B5EF4-FFF2-40B4-BE49-F238E27FC236}">
              <a16:creationId xmlns:a16="http://schemas.microsoft.com/office/drawing/2014/main" id="{133A7D35-2FFE-4718-9F8B-2D3137804569}"/>
            </a:ext>
          </a:extLst>
        </xdr:cNvPr>
        <xdr:cNvSpPr txBox="1"/>
      </xdr:nvSpPr>
      <xdr:spPr>
        <a:xfrm>
          <a:off x="240220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1333500</xdr:colOff>
      <xdr:row>0</xdr:row>
      <xdr:rowOff>0</xdr:rowOff>
    </xdr:from>
    <xdr:ext cx="65" cy="1222654"/>
    <xdr:sp macro="" textlink="">
      <xdr:nvSpPr>
        <xdr:cNvPr id="826" name="TextBox 825">
          <a:extLst>
            <a:ext uri="{FF2B5EF4-FFF2-40B4-BE49-F238E27FC236}">
              <a16:creationId xmlns:a16="http://schemas.microsoft.com/office/drawing/2014/main" id="{FCE8FEBC-A771-4681-B134-B0464E844B75}"/>
            </a:ext>
          </a:extLst>
        </xdr:cNvPr>
        <xdr:cNvSpPr txBox="1"/>
      </xdr:nvSpPr>
      <xdr:spPr>
        <a:xfrm>
          <a:off x="240411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827" name="TextBox 826">
          <a:extLst>
            <a:ext uri="{FF2B5EF4-FFF2-40B4-BE49-F238E27FC236}">
              <a16:creationId xmlns:a16="http://schemas.microsoft.com/office/drawing/2014/main" id="{340B6871-F043-405A-9780-AAAEB3FF97DA}"/>
            </a:ext>
          </a:extLst>
        </xdr:cNvPr>
        <xdr:cNvSpPr txBox="1"/>
      </xdr:nvSpPr>
      <xdr:spPr>
        <a:xfrm>
          <a:off x="24012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839927"/>
    <xdr:sp macro="" textlink="">
      <xdr:nvSpPr>
        <xdr:cNvPr id="828" name="TextBox 827">
          <a:extLst>
            <a:ext uri="{FF2B5EF4-FFF2-40B4-BE49-F238E27FC236}">
              <a16:creationId xmlns:a16="http://schemas.microsoft.com/office/drawing/2014/main" id="{22A5649F-F7FB-4E84-B6AC-BA31D19E752B}"/>
            </a:ext>
          </a:extLst>
        </xdr:cNvPr>
        <xdr:cNvSpPr txBox="1"/>
      </xdr:nvSpPr>
      <xdr:spPr>
        <a:xfrm>
          <a:off x="240220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829" name="TextBox 828">
          <a:extLst>
            <a:ext uri="{FF2B5EF4-FFF2-40B4-BE49-F238E27FC236}">
              <a16:creationId xmlns:a16="http://schemas.microsoft.com/office/drawing/2014/main" id="{2EEA4F56-F2DA-4120-8244-B729633AEAEC}"/>
            </a:ext>
          </a:extLst>
        </xdr:cNvPr>
        <xdr:cNvSpPr txBox="1"/>
      </xdr:nvSpPr>
      <xdr:spPr>
        <a:xfrm>
          <a:off x="24012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382727"/>
    <xdr:sp macro="" textlink="">
      <xdr:nvSpPr>
        <xdr:cNvPr id="830" name="TextBox 829">
          <a:extLst>
            <a:ext uri="{FF2B5EF4-FFF2-40B4-BE49-F238E27FC236}">
              <a16:creationId xmlns:a16="http://schemas.microsoft.com/office/drawing/2014/main" id="{849C0BFA-25EB-49A0-A0B2-642423592A41}"/>
            </a:ext>
          </a:extLst>
        </xdr:cNvPr>
        <xdr:cNvSpPr txBox="1"/>
      </xdr:nvSpPr>
      <xdr:spPr>
        <a:xfrm>
          <a:off x="240220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1333500</xdr:colOff>
      <xdr:row>0</xdr:row>
      <xdr:rowOff>0</xdr:rowOff>
    </xdr:from>
    <xdr:ext cx="65" cy="1222654"/>
    <xdr:sp macro="" textlink="">
      <xdr:nvSpPr>
        <xdr:cNvPr id="831" name="TextBox 830">
          <a:extLst>
            <a:ext uri="{FF2B5EF4-FFF2-40B4-BE49-F238E27FC236}">
              <a16:creationId xmlns:a16="http://schemas.microsoft.com/office/drawing/2014/main" id="{D6C2FF8F-A1CF-4E9B-8E9C-3AA268090D9C}"/>
            </a:ext>
          </a:extLst>
        </xdr:cNvPr>
        <xdr:cNvSpPr txBox="1"/>
      </xdr:nvSpPr>
      <xdr:spPr>
        <a:xfrm>
          <a:off x="240411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839927"/>
    <xdr:sp macro="" textlink="">
      <xdr:nvSpPr>
        <xdr:cNvPr id="832" name="TextBox 831">
          <a:extLst>
            <a:ext uri="{FF2B5EF4-FFF2-40B4-BE49-F238E27FC236}">
              <a16:creationId xmlns:a16="http://schemas.microsoft.com/office/drawing/2014/main" id="{49D50B40-A589-4361-A2BF-22BAF16E21D7}"/>
            </a:ext>
          </a:extLst>
        </xdr:cNvPr>
        <xdr:cNvSpPr txBox="1"/>
      </xdr:nvSpPr>
      <xdr:spPr>
        <a:xfrm>
          <a:off x="240220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1333500</xdr:colOff>
      <xdr:row>0</xdr:row>
      <xdr:rowOff>0</xdr:rowOff>
    </xdr:from>
    <xdr:ext cx="65" cy="1222654"/>
    <xdr:sp macro="" textlink="">
      <xdr:nvSpPr>
        <xdr:cNvPr id="833" name="TextBox 832">
          <a:extLst>
            <a:ext uri="{FF2B5EF4-FFF2-40B4-BE49-F238E27FC236}">
              <a16:creationId xmlns:a16="http://schemas.microsoft.com/office/drawing/2014/main" id="{A6DB3D15-45DF-4056-BC06-98A82CCD0257}"/>
            </a:ext>
          </a:extLst>
        </xdr:cNvPr>
        <xdr:cNvSpPr txBox="1"/>
      </xdr:nvSpPr>
      <xdr:spPr>
        <a:xfrm>
          <a:off x="240411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834" name="TextBox 833">
          <a:extLst>
            <a:ext uri="{FF2B5EF4-FFF2-40B4-BE49-F238E27FC236}">
              <a16:creationId xmlns:a16="http://schemas.microsoft.com/office/drawing/2014/main" id="{D55863E8-56E8-43E9-AA23-BDD7E859E478}"/>
            </a:ext>
          </a:extLst>
        </xdr:cNvPr>
        <xdr:cNvSpPr txBox="1"/>
      </xdr:nvSpPr>
      <xdr:spPr>
        <a:xfrm>
          <a:off x="24012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839927"/>
    <xdr:sp macro="" textlink="">
      <xdr:nvSpPr>
        <xdr:cNvPr id="835" name="TextBox 834">
          <a:extLst>
            <a:ext uri="{FF2B5EF4-FFF2-40B4-BE49-F238E27FC236}">
              <a16:creationId xmlns:a16="http://schemas.microsoft.com/office/drawing/2014/main" id="{1358753A-3AE6-41A8-808E-321B188D7816}"/>
            </a:ext>
          </a:extLst>
        </xdr:cNvPr>
        <xdr:cNvSpPr txBox="1"/>
      </xdr:nvSpPr>
      <xdr:spPr>
        <a:xfrm>
          <a:off x="240220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836" name="TextBox 835">
          <a:extLst>
            <a:ext uri="{FF2B5EF4-FFF2-40B4-BE49-F238E27FC236}">
              <a16:creationId xmlns:a16="http://schemas.microsoft.com/office/drawing/2014/main" id="{29E8F635-9728-4FA5-B59F-FC78A910CB5B}"/>
            </a:ext>
          </a:extLst>
        </xdr:cNvPr>
        <xdr:cNvSpPr txBox="1"/>
      </xdr:nvSpPr>
      <xdr:spPr>
        <a:xfrm>
          <a:off x="24012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382727"/>
    <xdr:sp macro="" textlink="">
      <xdr:nvSpPr>
        <xdr:cNvPr id="837" name="TextBox 836">
          <a:extLst>
            <a:ext uri="{FF2B5EF4-FFF2-40B4-BE49-F238E27FC236}">
              <a16:creationId xmlns:a16="http://schemas.microsoft.com/office/drawing/2014/main" id="{1E2CBF7C-3B4C-4566-83A5-8F5C548FA3D0}"/>
            </a:ext>
          </a:extLst>
        </xdr:cNvPr>
        <xdr:cNvSpPr txBox="1"/>
      </xdr:nvSpPr>
      <xdr:spPr>
        <a:xfrm>
          <a:off x="240220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1333500</xdr:colOff>
      <xdr:row>0</xdr:row>
      <xdr:rowOff>0</xdr:rowOff>
    </xdr:from>
    <xdr:ext cx="65" cy="1222654"/>
    <xdr:sp macro="" textlink="">
      <xdr:nvSpPr>
        <xdr:cNvPr id="838" name="TextBox 837">
          <a:extLst>
            <a:ext uri="{FF2B5EF4-FFF2-40B4-BE49-F238E27FC236}">
              <a16:creationId xmlns:a16="http://schemas.microsoft.com/office/drawing/2014/main" id="{AB41F112-CDC8-44A3-AE01-A5F1C791DC13}"/>
            </a:ext>
          </a:extLst>
        </xdr:cNvPr>
        <xdr:cNvSpPr txBox="1"/>
      </xdr:nvSpPr>
      <xdr:spPr>
        <a:xfrm>
          <a:off x="240411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839927"/>
    <xdr:sp macro="" textlink="">
      <xdr:nvSpPr>
        <xdr:cNvPr id="839" name="TextBox 838">
          <a:extLst>
            <a:ext uri="{FF2B5EF4-FFF2-40B4-BE49-F238E27FC236}">
              <a16:creationId xmlns:a16="http://schemas.microsoft.com/office/drawing/2014/main" id="{D3FDF90D-5D0B-448D-A92D-626B23936B94}"/>
            </a:ext>
          </a:extLst>
        </xdr:cNvPr>
        <xdr:cNvSpPr txBox="1"/>
      </xdr:nvSpPr>
      <xdr:spPr>
        <a:xfrm>
          <a:off x="240220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1333500</xdr:colOff>
      <xdr:row>0</xdr:row>
      <xdr:rowOff>0</xdr:rowOff>
    </xdr:from>
    <xdr:ext cx="65" cy="1222654"/>
    <xdr:sp macro="" textlink="">
      <xdr:nvSpPr>
        <xdr:cNvPr id="840" name="TextBox 839">
          <a:extLst>
            <a:ext uri="{FF2B5EF4-FFF2-40B4-BE49-F238E27FC236}">
              <a16:creationId xmlns:a16="http://schemas.microsoft.com/office/drawing/2014/main" id="{7EDDAFE6-0E55-4943-8B3A-4D8278FB7770}"/>
            </a:ext>
          </a:extLst>
        </xdr:cNvPr>
        <xdr:cNvSpPr txBox="1"/>
      </xdr:nvSpPr>
      <xdr:spPr>
        <a:xfrm>
          <a:off x="240411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841" name="TextBox 840">
          <a:extLst>
            <a:ext uri="{FF2B5EF4-FFF2-40B4-BE49-F238E27FC236}">
              <a16:creationId xmlns:a16="http://schemas.microsoft.com/office/drawing/2014/main" id="{0BF0AE19-B65C-494E-A7BC-AD2BFA8FAA92}"/>
            </a:ext>
          </a:extLst>
        </xdr:cNvPr>
        <xdr:cNvSpPr txBox="1"/>
      </xdr:nvSpPr>
      <xdr:spPr>
        <a:xfrm>
          <a:off x="24012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839927"/>
    <xdr:sp macro="" textlink="">
      <xdr:nvSpPr>
        <xdr:cNvPr id="842" name="TextBox 841">
          <a:extLst>
            <a:ext uri="{FF2B5EF4-FFF2-40B4-BE49-F238E27FC236}">
              <a16:creationId xmlns:a16="http://schemas.microsoft.com/office/drawing/2014/main" id="{E4506DCD-97CA-4AF1-8F8C-B1DB881AD99D}"/>
            </a:ext>
          </a:extLst>
        </xdr:cNvPr>
        <xdr:cNvSpPr txBox="1"/>
      </xdr:nvSpPr>
      <xdr:spPr>
        <a:xfrm>
          <a:off x="240220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843" name="TextBox 842">
          <a:extLst>
            <a:ext uri="{FF2B5EF4-FFF2-40B4-BE49-F238E27FC236}">
              <a16:creationId xmlns:a16="http://schemas.microsoft.com/office/drawing/2014/main" id="{BEDB6E5D-FD8A-42D7-A673-E6CF8CC9292B}"/>
            </a:ext>
          </a:extLst>
        </xdr:cNvPr>
        <xdr:cNvSpPr txBox="1"/>
      </xdr:nvSpPr>
      <xdr:spPr>
        <a:xfrm>
          <a:off x="24012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382727"/>
    <xdr:sp macro="" textlink="">
      <xdr:nvSpPr>
        <xdr:cNvPr id="844" name="TextBox 843">
          <a:extLst>
            <a:ext uri="{FF2B5EF4-FFF2-40B4-BE49-F238E27FC236}">
              <a16:creationId xmlns:a16="http://schemas.microsoft.com/office/drawing/2014/main" id="{EB4790C4-3B78-49FE-BAC5-8AA35118C985}"/>
            </a:ext>
          </a:extLst>
        </xdr:cNvPr>
        <xdr:cNvSpPr txBox="1"/>
      </xdr:nvSpPr>
      <xdr:spPr>
        <a:xfrm>
          <a:off x="240220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1333500</xdr:colOff>
      <xdr:row>0</xdr:row>
      <xdr:rowOff>0</xdr:rowOff>
    </xdr:from>
    <xdr:ext cx="65" cy="1222654"/>
    <xdr:sp macro="" textlink="">
      <xdr:nvSpPr>
        <xdr:cNvPr id="845" name="TextBox 844">
          <a:extLst>
            <a:ext uri="{FF2B5EF4-FFF2-40B4-BE49-F238E27FC236}">
              <a16:creationId xmlns:a16="http://schemas.microsoft.com/office/drawing/2014/main" id="{3DDFF353-4831-4E3F-A65F-0F5FBF2C5054}"/>
            </a:ext>
          </a:extLst>
        </xdr:cNvPr>
        <xdr:cNvSpPr txBox="1"/>
      </xdr:nvSpPr>
      <xdr:spPr>
        <a:xfrm>
          <a:off x="240411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846" name="TextBox 845">
          <a:extLst>
            <a:ext uri="{FF2B5EF4-FFF2-40B4-BE49-F238E27FC236}">
              <a16:creationId xmlns:a16="http://schemas.microsoft.com/office/drawing/2014/main" id="{8037446B-5BD8-4938-8079-F69612E55A01}"/>
            </a:ext>
          </a:extLst>
        </xdr:cNvPr>
        <xdr:cNvSpPr txBox="1"/>
      </xdr:nvSpPr>
      <xdr:spPr>
        <a:xfrm>
          <a:off x="24012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839927"/>
    <xdr:sp macro="" textlink="">
      <xdr:nvSpPr>
        <xdr:cNvPr id="847" name="TextBox 846">
          <a:extLst>
            <a:ext uri="{FF2B5EF4-FFF2-40B4-BE49-F238E27FC236}">
              <a16:creationId xmlns:a16="http://schemas.microsoft.com/office/drawing/2014/main" id="{054BE7E7-4CD5-49F4-B7D2-26EFF5C2C8FC}"/>
            </a:ext>
          </a:extLst>
        </xdr:cNvPr>
        <xdr:cNvSpPr txBox="1"/>
      </xdr:nvSpPr>
      <xdr:spPr>
        <a:xfrm>
          <a:off x="240220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848" name="TextBox 847">
          <a:extLst>
            <a:ext uri="{FF2B5EF4-FFF2-40B4-BE49-F238E27FC236}">
              <a16:creationId xmlns:a16="http://schemas.microsoft.com/office/drawing/2014/main" id="{050503A7-23EF-4907-9752-33AD8844AC5F}"/>
            </a:ext>
          </a:extLst>
        </xdr:cNvPr>
        <xdr:cNvSpPr txBox="1"/>
      </xdr:nvSpPr>
      <xdr:spPr>
        <a:xfrm>
          <a:off x="24012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382727"/>
    <xdr:sp macro="" textlink="">
      <xdr:nvSpPr>
        <xdr:cNvPr id="849" name="TextBox 848">
          <a:extLst>
            <a:ext uri="{FF2B5EF4-FFF2-40B4-BE49-F238E27FC236}">
              <a16:creationId xmlns:a16="http://schemas.microsoft.com/office/drawing/2014/main" id="{D3F9C33E-88EF-4B47-8FC9-A0E30861A248}"/>
            </a:ext>
          </a:extLst>
        </xdr:cNvPr>
        <xdr:cNvSpPr txBox="1"/>
      </xdr:nvSpPr>
      <xdr:spPr>
        <a:xfrm>
          <a:off x="240220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1333500</xdr:colOff>
      <xdr:row>0</xdr:row>
      <xdr:rowOff>0</xdr:rowOff>
    </xdr:from>
    <xdr:ext cx="65" cy="1222654"/>
    <xdr:sp macro="" textlink="">
      <xdr:nvSpPr>
        <xdr:cNvPr id="850" name="TextBox 849">
          <a:extLst>
            <a:ext uri="{FF2B5EF4-FFF2-40B4-BE49-F238E27FC236}">
              <a16:creationId xmlns:a16="http://schemas.microsoft.com/office/drawing/2014/main" id="{42DC3FB0-458D-4BD1-BA26-0FDD15054FF5}"/>
            </a:ext>
          </a:extLst>
        </xdr:cNvPr>
        <xdr:cNvSpPr txBox="1"/>
      </xdr:nvSpPr>
      <xdr:spPr>
        <a:xfrm>
          <a:off x="240411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851" name="TextBox 850">
          <a:extLst>
            <a:ext uri="{FF2B5EF4-FFF2-40B4-BE49-F238E27FC236}">
              <a16:creationId xmlns:a16="http://schemas.microsoft.com/office/drawing/2014/main" id="{AD9DD3D0-D8DD-4EFB-A90B-E5F2501791F9}"/>
            </a:ext>
          </a:extLst>
        </xdr:cNvPr>
        <xdr:cNvSpPr txBox="1"/>
      </xdr:nvSpPr>
      <xdr:spPr>
        <a:xfrm>
          <a:off x="24012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839927"/>
    <xdr:sp macro="" textlink="">
      <xdr:nvSpPr>
        <xdr:cNvPr id="852" name="TextBox 851">
          <a:extLst>
            <a:ext uri="{FF2B5EF4-FFF2-40B4-BE49-F238E27FC236}">
              <a16:creationId xmlns:a16="http://schemas.microsoft.com/office/drawing/2014/main" id="{085CBDD0-F929-433E-AC5B-7562B7D7DE64}"/>
            </a:ext>
          </a:extLst>
        </xdr:cNvPr>
        <xdr:cNvSpPr txBox="1"/>
      </xdr:nvSpPr>
      <xdr:spPr>
        <a:xfrm>
          <a:off x="240220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853" name="TextBox 852">
          <a:extLst>
            <a:ext uri="{FF2B5EF4-FFF2-40B4-BE49-F238E27FC236}">
              <a16:creationId xmlns:a16="http://schemas.microsoft.com/office/drawing/2014/main" id="{FE48A6F7-F62C-4839-AF71-364B22EA25C7}"/>
            </a:ext>
          </a:extLst>
        </xdr:cNvPr>
        <xdr:cNvSpPr txBox="1"/>
      </xdr:nvSpPr>
      <xdr:spPr>
        <a:xfrm>
          <a:off x="24012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382727"/>
    <xdr:sp macro="" textlink="">
      <xdr:nvSpPr>
        <xdr:cNvPr id="854" name="TextBox 853">
          <a:extLst>
            <a:ext uri="{FF2B5EF4-FFF2-40B4-BE49-F238E27FC236}">
              <a16:creationId xmlns:a16="http://schemas.microsoft.com/office/drawing/2014/main" id="{C0F24FDF-94D4-4443-A8FB-8C02BAEC851E}"/>
            </a:ext>
          </a:extLst>
        </xdr:cNvPr>
        <xdr:cNvSpPr txBox="1"/>
      </xdr:nvSpPr>
      <xdr:spPr>
        <a:xfrm>
          <a:off x="240220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1333500</xdr:colOff>
      <xdr:row>0</xdr:row>
      <xdr:rowOff>0</xdr:rowOff>
    </xdr:from>
    <xdr:ext cx="65" cy="1222654"/>
    <xdr:sp macro="" textlink="">
      <xdr:nvSpPr>
        <xdr:cNvPr id="855" name="TextBox 854">
          <a:extLst>
            <a:ext uri="{FF2B5EF4-FFF2-40B4-BE49-F238E27FC236}">
              <a16:creationId xmlns:a16="http://schemas.microsoft.com/office/drawing/2014/main" id="{F39E44C3-F37B-4772-98DE-DA05FFA7963C}"/>
            </a:ext>
          </a:extLst>
        </xdr:cNvPr>
        <xdr:cNvSpPr txBox="1"/>
      </xdr:nvSpPr>
      <xdr:spPr>
        <a:xfrm>
          <a:off x="240411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856" name="TextBox 855">
          <a:extLst>
            <a:ext uri="{FF2B5EF4-FFF2-40B4-BE49-F238E27FC236}">
              <a16:creationId xmlns:a16="http://schemas.microsoft.com/office/drawing/2014/main" id="{856A43F5-1F59-40F7-B366-6226659987E9}"/>
            </a:ext>
          </a:extLst>
        </xdr:cNvPr>
        <xdr:cNvSpPr txBox="1"/>
      </xdr:nvSpPr>
      <xdr:spPr>
        <a:xfrm>
          <a:off x="24012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839927"/>
    <xdr:sp macro="" textlink="">
      <xdr:nvSpPr>
        <xdr:cNvPr id="857" name="TextBox 856">
          <a:extLst>
            <a:ext uri="{FF2B5EF4-FFF2-40B4-BE49-F238E27FC236}">
              <a16:creationId xmlns:a16="http://schemas.microsoft.com/office/drawing/2014/main" id="{96484FCE-793C-4F33-904C-D25634BE4D1E}"/>
            </a:ext>
          </a:extLst>
        </xdr:cNvPr>
        <xdr:cNvSpPr txBox="1"/>
      </xdr:nvSpPr>
      <xdr:spPr>
        <a:xfrm>
          <a:off x="240220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858" name="TextBox 857">
          <a:extLst>
            <a:ext uri="{FF2B5EF4-FFF2-40B4-BE49-F238E27FC236}">
              <a16:creationId xmlns:a16="http://schemas.microsoft.com/office/drawing/2014/main" id="{0CE78560-2A25-4992-8468-A6D331AD8787}"/>
            </a:ext>
          </a:extLst>
        </xdr:cNvPr>
        <xdr:cNvSpPr txBox="1"/>
      </xdr:nvSpPr>
      <xdr:spPr>
        <a:xfrm>
          <a:off x="24012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382727"/>
    <xdr:sp macro="" textlink="">
      <xdr:nvSpPr>
        <xdr:cNvPr id="859" name="TextBox 858">
          <a:extLst>
            <a:ext uri="{FF2B5EF4-FFF2-40B4-BE49-F238E27FC236}">
              <a16:creationId xmlns:a16="http://schemas.microsoft.com/office/drawing/2014/main" id="{A9B3E9C3-5605-4953-9D3E-26AFD3D85683}"/>
            </a:ext>
          </a:extLst>
        </xdr:cNvPr>
        <xdr:cNvSpPr txBox="1"/>
      </xdr:nvSpPr>
      <xdr:spPr>
        <a:xfrm>
          <a:off x="240220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1333500</xdr:colOff>
      <xdr:row>0</xdr:row>
      <xdr:rowOff>0</xdr:rowOff>
    </xdr:from>
    <xdr:ext cx="65" cy="1222654"/>
    <xdr:sp macro="" textlink="">
      <xdr:nvSpPr>
        <xdr:cNvPr id="860" name="TextBox 859">
          <a:extLst>
            <a:ext uri="{FF2B5EF4-FFF2-40B4-BE49-F238E27FC236}">
              <a16:creationId xmlns:a16="http://schemas.microsoft.com/office/drawing/2014/main" id="{B34E22DC-7D44-4B14-922F-6C277CACB3B0}"/>
            </a:ext>
          </a:extLst>
        </xdr:cNvPr>
        <xdr:cNvSpPr txBox="1"/>
      </xdr:nvSpPr>
      <xdr:spPr>
        <a:xfrm>
          <a:off x="240411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861" name="TextBox 860">
          <a:extLst>
            <a:ext uri="{FF2B5EF4-FFF2-40B4-BE49-F238E27FC236}">
              <a16:creationId xmlns:a16="http://schemas.microsoft.com/office/drawing/2014/main" id="{8FA931F3-8363-4ED7-BEE2-57B3DA6C91DB}"/>
            </a:ext>
          </a:extLst>
        </xdr:cNvPr>
        <xdr:cNvSpPr txBox="1"/>
      </xdr:nvSpPr>
      <xdr:spPr>
        <a:xfrm>
          <a:off x="24012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839927"/>
    <xdr:sp macro="" textlink="">
      <xdr:nvSpPr>
        <xdr:cNvPr id="862" name="TextBox 861">
          <a:extLst>
            <a:ext uri="{FF2B5EF4-FFF2-40B4-BE49-F238E27FC236}">
              <a16:creationId xmlns:a16="http://schemas.microsoft.com/office/drawing/2014/main" id="{2E734802-4F5F-461D-AF01-8F3639AB3451}"/>
            </a:ext>
          </a:extLst>
        </xdr:cNvPr>
        <xdr:cNvSpPr txBox="1"/>
      </xdr:nvSpPr>
      <xdr:spPr>
        <a:xfrm>
          <a:off x="240220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863" name="TextBox 862">
          <a:extLst>
            <a:ext uri="{FF2B5EF4-FFF2-40B4-BE49-F238E27FC236}">
              <a16:creationId xmlns:a16="http://schemas.microsoft.com/office/drawing/2014/main" id="{9E57D200-F8C1-4915-A049-790EF83764C2}"/>
            </a:ext>
          </a:extLst>
        </xdr:cNvPr>
        <xdr:cNvSpPr txBox="1"/>
      </xdr:nvSpPr>
      <xdr:spPr>
        <a:xfrm>
          <a:off x="24012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382727"/>
    <xdr:sp macro="" textlink="">
      <xdr:nvSpPr>
        <xdr:cNvPr id="864" name="TextBox 863">
          <a:extLst>
            <a:ext uri="{FF2B5EF4-FFF2-40B4-BE49-F238E27FC236}">
              <a16:creationId xmlns:a16="http://schemas.microsoft.com/office/drawing/2014/main" id="{2D3F8EF0-3F62-4AA2-BE9C-89CE2F7A31E6}"/>
            </a:ext>
          </a:extLst>
        </xdr:cNvPr>
        <xdr:cNvSpPr txBox="1"/>
      </xdr:nvSpPr>
      <xdr:spPr>
        <a:xfrm>
          <a:off x="240220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1333500</xdr:colOff>
      <xdr:row>0</xdr:row>
      <xdr:rowOff>0</xdr:rowOff>
    </xdr:from>
    <xdr:ext cx="65" cy="1222654"/>
    <xdr:sp macro="" textlink="">
      <xdr:nvSpPr>
        <xdr:cNvPr id="865" name="TextBox 864">
          <a:extLst>
            <a:ext uri="{FF2B5EF4-FFF2-40B4-BE49-F238E27FC236}">
              <a16:creationId xmlns:a16="http://schemas.microsoft.com/office/drawing/2014/main" id="{A9FEDE22-AC4F-4D63-A30C-4CC3B9446B13}"/>
            </a:ext>
          </a:extLst>
        </xdr:cNvPr>
        <xdr:cNvSpPr txBox="1"/>
      </xdr:nvSpPr>
      <xdr:spPr>
        <a:xfrm>
          <a:off x="240411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866" name="TextBox 865">
          <a:extLst>
            <a:ext uri="{FF2B5EF4-FFF2-40B4-BE49-F238E27FC236}">
              <a16:creationId xmlns:a16="http://schemas.microsoft.com/office/drawing/2014/main" id="{5A8F2D45-4858-418C-91D0-545152770D66}"/>
            </a:ext>
          </a:extLst>
        </xdr:cNvPr>
        <xdr:cNvSpPr txBox="1"/>
      </xdr:nvSpPr>
      <xdr:spPr>
        <a:xfrm>
          <a:off x="24012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839927"/>
    <xdr:sp macro="" textlink="">
      <xdr:nvSpPr>
        <xdr:cNvPr id="867" name="TextBox 866">
          <a:extLst>
            <a:ext uri="{FF2B5EF4-FFF2-40B4-BE49-F238E27FC236}">
              <a16:creationId xmlns:a16="http://schemas.microsoft.com/office/drawing/2014/main" id="{B7F6B2C1-32EB-4988-BAF3-7A7C9B730CC7}"/>
            </a:ext>
          </a:extLst>
        </xdr:cNvPr>
        <xdr:cNvSpPr txBox="1"/>
      </xdr:nvSpPr>
      <xdr:spPr>
        <a:xfrm>
          <a:off x="240220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868" name="TextBox 867">
          <a:extLst>
            <a:ext uri="{FF2B5EF4-FFF2-40B4-BE49-F238E27FC236}">
              <a16:creationId xmlns:a16="http://schemas.microsoft.com/office/drawing/2014/main" id="{EAB7235D-E431-4A76-A8AF-2141B21C7ACA}"/>
            </a:ext>
          </a:extLst>
        </xdr:cNvPr>
        <xdr:cNvSpPr txBox="1"/>
      </xdr:nvSpPr>
      <xdr:spPr>
        <a:xfrm>
          <a:off x="24012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382727"/>
    <xdr:sp macro="" textlink="">
      <xdr:nvSpPr>
        <xdr:cNvPr id="869" name="TextBox 868">
          <a:extLst>
            <a:ext uri="{FF2B5EF4-FFF2-40B4-BE49-F238E27FC236}">
              <a16:creationId xmlns:a16="http://schemas.microsoft.com/office/drawing/2014/main" id="{1A15533A-D39B-4D11-8C6B-2A33B61B715F}"/>
            </a:ext>
          </a:extLst>
        </xdr:cNvPr>
        <xdr:cNvSpPr txBox="1"/>
      </xdr:nvSpPr>
      <xdr:spPr>
        <a:xfrm>
          <a:off x="240220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1333500</xdr:colOff>
      <xdr:row>0</xdr:row>
      <xdr:rowOff>0</xdr:rowOff>
    </xdr:from>
    <xdr:ext cx="65" cy="1222654"/>
    <xdr:sp macro="" textlink="">
      <xdr:nvSpPr>
        <xdr:cNvPr id="870" name="TextBox 869">
          <a:extLst>
            <a:ext uri="{FF2B5EF4-FFF2-40B4-BE49-F238E27FC236}">
              <a16:creationId xmlns:a16="http://schemas.microsoft.com/office/drawing/2014/main" id="{7E9078D7-DF2C-43F7-89B0-D346A3EE91F5}"/>
            </a:ext>
          </a:extLst>
        </xdr:cNvPr>
        <xdr:cNvSpPr txBox="1"/>
      </xdr:nvSpPr>
      <xdr:spPr>
        <a:xfrm>
          <a:off x="240411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871" name="TextBox 870">
          <a:extLst>
            <a:ext uri="{FF2B5EF4-FFF2-40B4-BE49-F238E27FC236}">
              <a16:creationId xmlns:a16="http://schemas.microsoft.com/office/drawing/2014/main" id="{601AE896-800C-4A29-A727-15CAF223B21A}"/>
            </a:ext>
          </a:extLst>
        </xdr:cNvPr>
        <xdr:cNvSpPr txBox="1"/>
      </xdr:nvSpPr>
      <xdr:spPr>
        <a:xfrm>
          <a:off x="24012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839927"/>
    <xdr:sp macro="" textlink="">
      <xdr:nvSpPr>
        <xdr:cNvPr id="872" name="TextBox 871">
          <a:extLst>
            <a:ext uri="{FF2B5EF4-FFF2-40B4-BE49-F238E27FC236}">
              <a16:creationId xmlns:a16="http://schemas.microsoft.com/office/drawing/2014/main" id="{40BAB039-49AE-414D-93BF-6C43E0FD3FE4}"/>
            </a:ext>
          </a:extLst>
        </xdr:cNvPr>
        <xdr:cNvSpPr txBox="1"/>
      </xdr:nvSpPr>
      <xdr:spPr>
        <a:xfrm>
          <a:off x="240220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873" name="TextBox 872">
          <a:extLst>
            <a:ext uri="{FF2B5EF4-FFF2-40B4-BE49-F238E27FC236}">
              <a16:creationId xmlns:a16="http://schemas.microsoft.com/office/drawing/2014/main" id="{51EC7C55-BDDB-4E71-B55E-55A90834AD33}"/>
            </a:ext>
          </a:extLst>
        </xdr:cNvPr>
        <xdr:cNvSpPr txBox="1"/>
      </xdr:nvSpPr>
      <xdr:spPr>
        <a:xfrm>
          <a:off x="24012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382727"/>
    <xdr:sp macro="" textlink="">
      <xdr:nvSpPr>
        <xdr:cNvPr id="874" name="TextBox 873">
          <a:extLst>
            <a:ext uri="{FF2B5EF4-FFF2-40B4-BE49-F238E27FC236}">
              <a16:creationId xmlns:a16="http://schemas.microsoft.com/office/drawing/2014/main" id="{BD7450F4-A9DD-4978-B0E2-38356AB5CD0C}"/>
            </a:ext>
          </a:extLst>
        </xdr:cNvPr>
        <xdr:cNvSpPr txBox="1"/>
      </xdr:nvSpPr>
      <xdr:spPr>
        <a:xfrm>
          <a:off x="240220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16</xdr:col>
      <xdr:colOff>6350</xdr:colOff>
      <xdr:row>0</xdr:row>
      <xdr:rowOff>0</xdr:rowOff>
    </xdr:from>
    <xdr:ext cx="65" cy="172227"/>
    <xdr:sp macro="" textlink="">
      <xdr:nvSpPr>
        <xdr:cNvPr id="875" name="TextBox 874">
          <a:extLst>
            <a:ext uri="{FF2B5EF4-FFF2-40B4-BE49-F238E27FC236}">
              <a16:creationId xmlns:a16="http://schemas.microsoft.com/office/drawing/2014/main" id="{CDE40B19-2155-4530-9315-0C6BF027EF46}"/>
            </a:ext>
          </a:extLst>
        </xdr:cNvPr>
        <xdr:cNvSpPr txBox="1"/>
      </xdr:nvSpPr>
      <xdr:spPr>
        <a:xfrm>
          <a:off x="398494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16</xdr:col>
      <xdr:colOff>6350</xdr:colOff>
      <xdr:row>0</xdr:row>
      <xdr:rowOff>0</xdr:rowOff>
    </xdr:from>
    <xdr:ext cx="65" cy="839927"/>
    <xdr:sp macro="" textlink="">
      <xdr:nvSpPr>
        <xdr:cNvPr id="876" name="TextBox 875">
          <a:extLst>
            <a:ext uri="{FF2B5EF4-FFF2-40B4-BE49-F238E27FC236}">
              <a16:creationId xmlns:a16="http://schemas.microsoft.com/office/drawing/2014/main" id="{789BBC5A-1A8A-4AA9-AD63-4CD4D375C7E1}"/>
            </a:ext>
          </a:extLst>
        </xdr:cNvPr>
        <xdr:cNvSpPr txBox="1"/>
      </xdr:nvSpPr>
      <xdr:spPr>
        <a:xfrm>
          <a:off x="398494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16</xdr:col>
      <xdr:colOff>6350</xdr:colOff>
      <xdr:row>0</xdr:row>
      <xdr:rowOff>0</xdr:rowOff>
    </xdr:from>
    <xdr:ext cx="65" cy="172227"/>
    <xdr:sp macro="" textlink="">
      <xdr:nvSpPr>
        <xdr:cNvPr id="877" name="TextBox 876">
          <a:extLst>
            <a:ext uri="{FF2B5EF4-FFF2-40B4-BE49-F238E27FC236}">
              <a16:creationId xmlns:a16="http://schemas.microsoft.com/office/drawing/2014/main" id="{2FEF5F79-BD47-4346-B15A-3778A19DCB77}"/>
            </a:ext>
          </a:extLst>
        </xdr:cNvPr>
        <xdr:cNvSpPr txBox="1"/>
      </xdr:nvSpPr>
      <xdr:spPr>
        <a:xfrm>
          <a:off x="398494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16</xdr:col>
      <xdr:colOff>6350</xdr:colOff>
      <xdr:row>0</xdr:row>
      <xdr:rowOff>0</xdr:rowOff>
    </xdr:from>
    <xdr:ext cx="65" cy="382727"/>
    <xdr:sp macro="" textlink="">
      <xdr:nvSpPr>
        <xdr:cNvPr id="878" name="TextBox 877">
          <a:extLst>
            <a:ext uri="{FF2B5EF4-FFF2-40B4-BE49-F238E27FC236}">
              <a16:creationId xmlns:a16="http://schemas.microsoft.com/office/drawing/2014/main" id="{B27E44FD-6D0E-4B77-95DD-590999AB697C}"/>
            </a:ext>
          </a:extLst>
        </xdr:cNvPr>
        <xdr:cNvSpPr txBox="1"/>
      </xdr:nvSpPr>
      <xdr:spPr>
        <a:xfrm>
          <a:off x="3984942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1333500</xdr:colOff>
      <xdr:row>0</xdr:row>
      <xdr:rowOff>0</xdr:rowOff>
    </xdr:from>
    <xdr:ext cx="65" cy="1222654"/>
    <xdr:sp macro="" textlink="">
      <xdr:nvSpPr>
        <xdr:cNvPr id="879" name="TextBox 878">
          <a:extLst>
            <a:ext uri="{FF2B5EF4-FFF2-40B4-BE49-F238E27FC236}">
              <a16:creationId xmlns:a16="http://schemas.microsoft.com/office/drawing/2014/main" id="{26C1683F-D2E5-4C93-AE36-D54C16492B50}"/>
            </a:ext>
          </a:extLst>
        </xdr:cNvPr>
        <xdr:cNvSpPr txBox="1"/>
      </xdr:nvSpPr>
      <xdr:spPr>
        <a:xfrm>
          <a:off x="240411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839927"/>
    <xdr:sp macro="" textlink="">
      <xdr:nvSpPr>
        <xdr:cNvPr id="880" name="TextBox 879">
          <a:extLst>
            <a:ext uri="{FF2B5EF4-FFF2-40B4-BE49-F238E27FC236}">
              <a16:creationId xmlns:a16="http://schemas.microsoft.com/office/drawing/2014/main" id="{DE168007-E9BE-460A-9B03-DBAB57A4A5F5}"/>
            </a:ext>
          </a:extLst>
        </xdr:cNvPr>
        <xdr:cNvSpPr txBox="1"/>
      </xdr:nvSpPr>
      <xdr:spPr>
        <a:xfrm>
          <a:off x="240220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1333500</xdr:colOff>
      <xdr:row>0</xdr:row>
      <xdr:rowOff>0</xdr:rowOff>
    </xdr:from>
    <xdr:ext cx="65" cy="1222654"/>
    <xdr:sp macro="" textlink="">
      <xdr:nvSpPr>
        <xdr:cNvPr id="881" name="TextBox 880">
          <a:extLst>
            <a:ext uri="{FF2B5EF4-FFF2-40B4-BE49-F238E27FC236}">
              <a16:creationId xmlns:a16="http://schemas.microsoft.com/office/drawing/2014/main" id="{A0483FC3-6C4A-4CBD-B329-AAA1D01FF861}"/>
            </a:ext>
          </a:extLst>
        </xdr:cNvPr>
        <xdr:cNvSpPr txBox="1"/>
      </xdr:nvSpPr>
      <xdr:spPr>
        <a:xfrm>
          <a:off x="240411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882" name="TextBox 881">
          <a:extLst>
            <a:ext uri="{FF2B5EF4-FFF2-40B4-BE49-F238E27FC236}">
              <a16:creationId xmlns:a16="http://schemas.microsoft.com/office/drawing/2014/main" id="{FC932132-EC8E-437E-A6DE-E7680E08A9D1}"/>
            </a:ext>
          </a:extLst>
        </xdr:cNvPr>
        <xdr:cNvSpPr txBox="1"/>
      </xdr:nvSpPr>
      <xdr:spPr>
        <a:xfrm>
          <a:off x="24012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839927"/>
    <xdr:sp macro="" textlink="">
      <xdr:nvSpPr>
        <xdr:cNvPr id="883" name="TextBox 882">
          <a:extLst>
            <a:ext uri="{FF2B5EF4-FFF2-40B4-BE49-F238E27FC236}">
              <a16:creationId xmlns:a16="http://schemas.microsoft.com/office/drawing/2014/main" id="{AE6F2992-6DE7-4D6E-86BE-5F1546105A4E}"/>
            </a:ext>
          </a:extLst>
        </xdr:cNvPr>
        <xdr:cNvSpPr txBox="1"/>
      </xdr:nvSpPr>
      <xdr:spPr>
        <a:xfrm>
          <a:off x="240220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884" name="TextBox 883">
          <a:extLst>
            <a:ext uri="{FF2B5EF4-FFF2-40B4-BE49-F238E27FC236}">
              <a16:creationId xmlns:a16="http://schemas.microsoft.com/office/drawing/2014/main" id="{7479B02A-5D74-4065-B46F-5E8CBAABF5DA}"/>
            </a:ext>
          </a:extLst>
        </xdr:cNvPr>
        <xdr:cNvSpPr txBox="1"/>
      </xdr:nvSpPr>
      <xdr:spPr>
        <a:xfrm>
          <a:off x="24012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382727"/>
    <xdr:sp macro="" textlink="">
      <xdr:nvSpPr>
        <xdr:cNvPr id="885" name="TextBox 884">
          <a:extLst>
            <a:ext uri="{FF2B5EF4-FFF2-40B4-BE49-F238E27FC236}">
              <a16:creationId xmlns:a16="http://schemas.microsoft.com/office/drawing/2014/main" id="{A1B3BC54-E1E6-4EB4-9DE0-3EBA6C2B2FFC}"/>
            </a:ext>
          </a:extLst>
        </xdr:cNvPr>
        <xdr:cNvSpPr txBox="1"/>
      </xdr:nvSpPr>
      <xdr:spPr>
        <a:xfrm>
          <a:off x="240220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1333500</xdr:colOff>
      <xdr:row>0</xdr:row>
      <xdr:rowOff>0</xdr:rowOff>
    </xdr:from>
    <xdr:ext cx="65" cy="1222654"/>
    <xdr:sp macro="" textlink="">
      <xdr:nvSpPr>
        <xdr:cNvPr id="886" name="TextBox 885">
          <a:extLst>
            <a:ext uri="{FF2B5EF4-FFF2-40B4-BE49-F238E27FC236}">
              <a16:creationId xmlns:a16="http://schemas.microsoft.com/office/drawing/2014/main" id="{7D202030-0E2C-4F5A-86C3-9976E8F7D9A4}"/>
            </a:ext>
          </a:extLst>
        </xdr:cNvPr>
        <xdr:cNvSpPr txBox="1"/>
      </xdr:nvSpPr>
      <xdr:spPr>
        <a:xfrm>
          <a:off x="240411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887" name="TextBox 886">
          <a:extLst>
            <a:ext uri="{FF2B5EF4-FFF2-40B4-BE49-F238E27FC236}">
              <a16:creationId xmlns:a16="http://schemas.microsoft.com/office/drawing/2014/main" id="{31C6DC71-669E-445C-90D9-6C995FC415FC}"/>
            </a:ext>
          </a:extLst>
        </xdr:cNvPr>
        <xdr:cNvSpPr txBox="1"/>
      </xdr:nvSpPr>
      <xdr:spPr>
        <a:xfrm>
          <a:off x="24012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839927"/>
    <xdr:sp macro="" textlink="">
      <xdr:nvSpPr>
        <xdr:cNvPr id="888" name="TextBox 887">
          <a:extLst>
            <a:ext uri="{FF2B5EF4-FFF2-40B4-BE49-F238E27FC236}">
              <a16:creationId xmlns:a16="http://schemas.microsoft.com/office/drawing/2014/main" id="{B2F7423D-2FE2-400A-993D-08D05BA3D33A}"/>
            </a:ext>
          </a:extLst>
        </xdr:cNvPr>
        <xdr:cNvSpPr txBox="1"/>
      </xdr:nvSpPr>
      <xdr:spPr>
        <a:xfrm>
          <a:off x="240220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889" name="TextBox 888">
          <a:extLst>
            <a:ext uri="{FF2B5EF4-FFF2-40B4-BE49-F238E27FC236}">
              <a16:creationId xmlns:a16="http://schemas.microsoft.com/office/drawing/2014/main" id="{8D8C83BB-A570-490F-9C26-3775486C57D1}"/>
            </a:ext>
          </a:extLst>
        </xdr:cNvPr>
        <xdr:cNvSpPr txBox="1"/>
      </xdr:nvSpPr>
      <xdr:spPr>
        <a:xfrm>
          <a:off x="24012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382727"/>
    <xdr:sp macro="" textlink="">
      <xdr:nvSpPr>
        <xdr:cNvPr id="890" name="TextBox 889">
          <a:extLst>
            <a:ext uri="{FF2B5EF4-FFF2-40B4-BE49-F238E27FC236}">
              <a16:creationId xmlns:a16="http://schemas.microsoft.com/office/drawing/2014/main" id="{ACB23DF2-79E7-4FAD-9F7D-2C17AC638465}"/>
            </a:ext>
          </a:extLst>
        </xdr:cNvPr>
        <xdr:cNvSpPr txBox="1"/>
      </xdr:nvSpPr>
      <xdr:spPr>
        <a:xfrm>
          <a:off x="240220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1333500</xdr:colOff>
      <xdr:row>0</xdr:row>
      <xdr:rowOff>0</xdr:rowOff>
    </xdr:from>
    <xdr:ext cx="65" cy="1222654"/>
    <xdr:sp macro="" textlink="">
      <xdr:nvSpPr>
        <xdr:cNvPr id="891" name="TextBox 890">
          <a:extLst>
            <a:ext uri="{FF2B5EF4-FFF2-40B4-BE49-F238E27FC236}">
              <a16:creationId xmlns:a16="http://schemas.microsoft.com/office/drawing/2014/main" id="{7C60A9E9-2CC8-41B5-B973-89EF6251CE0C}"/>
            </a:ext>
          </a:extLst>
        </xdr:cNvPr>
        <xdr:cNvSpPr txBox="1"/>
      </xdr:nvSpPr>
      <xdr:spPr>
        <a:xfrm>
          <a:off x="240411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892" name="TextBox 891">
          <a:extLst>
            <a:ext uri="{FF2B5EF4-FFF2-40B4-BE49-F238E27FC236}">
              <a16:creationId xmlns:a16="http://schemas.microsoft.com/office/drawing/2014/main" id="{2EFCFA5B-76A3-4053-BC2C-80AE1F8F646B}"/>
            </a:ext>
          </a:extLst>
        </xdr:cNvPr>
        <xdr:cNvSpPr txBox="1"/>
      </xdr:nvSpPr>
      <xdr:spPr>
        <a:xfrm>
          <a:off x="24012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839927"/>
    <xdr:sp macro="" textlink="">
      <xdr:nvSpPr>
        <xdr:cNvPr id="893" name="TextBox 892">
          <a:extLst>
            <a:ext uri="{FF2B5EF4-FFF2-40B4-BE49-F238E27FC236}">
              <a16:creationId xmlns:a16="http://schemas.microsoft.com/office/drawing/2014/main" id="{3E9C9695-76B3-45FE-8AF6-D0356BF4FE2D}"/>
            </a:ext>
          </a:extLst>
        </xdr:cNvPr>
        <xdr:cNvSpPr txBox="1"/>
      </xdr:nvSpPr>
      <xdr:spPr>
        <a:xfrm>
          <a:off x="240220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894" name="TextBox 893">
          <a:extLst>
            <a:ext uri="{FF2B5EF4-FFF2-40B4-BE49-F238E27FC236}">
              <a16:creationId xmlns:a16="http://schemas.microsoft.com/office/drawing/2014/main" id="{F3D911DA-235C-4758-BA6B-66B24FECC409}"/>
            </a:ext>
          </a:extLst>
        </xdr:cNvPr>
        <xdr:cNvSpPr txBox="1"/>
      </xdr:nvSpPr>
      <xdr:spPr>
        <a:xfrm>
          <a:off x="24012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382727"/>
    <xdr:sp macro="" textlink="">
      <xdr:nvSpPr>
        <xdr:cNvPr id="895" name="TextBox 894">
          <a:extLst>
            <a:ext uri="{FF2B5EF4-FFF2-40B4-BE49-F238E27FC236}">
              <a16:creationId xmlns:a16="http://schemas.microsoft.com/office/drawing/2014/main" id="{0AB673FB-E9BF-4374-ACD0-A400ACEB1697}"/>
            </a:ext>
          </a:extLst>
        </xdr:cNvPr>
        <xdr:cNvSpPr txBox="1"/>
      </xdr:nvSpPr>
      <xdr:spPr>
        <a:xfrm>
          <a:off x="240220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1333500</xdr:colOff>
      <xdr:row>0</xdr:row>
      <xdr:rowOff>0</xdr:rowOff>
    </xdr:from>
    <xdr:ext cx="65" cy="1222654"/>
    <xdr:sp macro="" textlink="">
      <xdr:nvSpPr>
        <xdr:cNvPr id="896" name="TextBox 895">
          <a:extLst>
            <a:ext uri="{FF2B5EF4-FFF2-40B4-BE49-F238E27FC236}">
              <a16:creationId xmlns:a16="http://schemas.microsoft.com/office/drawing/2014/main" id="{8FBB38FB-780A-4D98-9E5B-776AD16B55CD}"/>
            </a:ext>
          </a:extLst>
        </xdr:cNvPr>
        <xdr:cNvSpPr txBox="1"/>
      </xdr:nvSpPr>
      <xdr:spPr>
        <a:xfrm>
          <a:off x="240411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897" name="TextBox 896">
          <a:extLst>
            <a:ext uri="{FF2B5EF4-FFF2-40B4-BE49-F238E27FC236}">
              <a16:creationId xmlns:a16="http://schemas.microsoft.com/office/drawing/2014/main" id="{030D624C-DEBC-4F0C-9CE2-5DF1E3E129D8}"/>
            </a:ext>
          </a:extLst>
        </xdr:cNvPr>
        <xdr:cNvSpPr txBox="1"/>
      </xdr:nvSpPr>
      <xdr:spPr>
        <a:xfrm>
          <a:off x="24012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839927"/>
    <xdr:sp macro="" textlink="">
      <xdr:nvSpPr>
        <xdr:cNvPr id="898" name="TextBox 897">
          <a:extLst>
            <a:ext uri="{FF2B5EF4-FFF2-40B4-BE49-F238E27FC236}">
              <a16:creationId xmlns:a16="http://schemas.microsoft.com/office/drawing/2014/main" id="{2F353C52-51C8-4D7F-A351-DD85FB86C0B1}"/>
            </a:ext>
          </a:extLst>
        </xdr:cNvPr>
        <xdr:cNvSpPr txBox="1"/>
      </xdr:nvSpPr>
      <xdr:spPr>
        <a:xfrm>
          <a:off x="240220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899" name="TextBox 898">
          <a:extLst>
            <a:ext uri="{FF2B5EF4-FFF2-40B4-BE49-F238E27FC236}">
              <a16:creationId xmlns:a16="http://schemas.microsoft.com/office/drawing/2014/main" id="{2C2B6BA6-F3A0-44DA-AD11-7DC5C58DB3FE}"/>
            </a:ext>
          </a:extLst>
        </xdr:cNvPr>
        <xdr:cNvSpPr txBox="1"/>
      </xdr:nvSpPr>
      <xdr:spPr>
        <a:xfrm>
          <a:off x="24012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382727"/>
    <xdr:sp macro="" textlink="">
      <xdr:nvSpPr>
        <xdr:cNvPr id="900" name="TextBox 899">
          <a:extLst>
            <a:ext uri="{FF2B5EF4-FFF2-40B4-BE49-F238E27FC236}">
              <a16:creationId xmlns:a16="http://schemas.microsoft.com/office/drawing/2014/main" id="{44950E68-8C7D-4314-AD28-92EBC1B4F959}"/>
            </a:ext>
          </a:extLst>
        </xdr:cNvPr>
        <xdr:cNvSpPr txBox="1"/>
      </xdr:nvSpPr>
      <xdr:spPr>
        <a:xfrm>
          <a:off x="240220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1333500</xdr:colOff>
      <xdr:row>0</xdr:row>
      <xdr:rowOff>0</xdr:rowOff>
    </xdr:from>
    <xdr:ext cx="65" cy="1222654"/>
    <xdr:sp macro="" textlink="">
      <xdr:nvSpPr>
        <xdr:cNvPr id="901" name="TextBox 900">
          <a:extLst>
            <a:ext uri="{FF2B5EF4-FFF2-40B4-BE49-F238E27FC236}">
              <a16:creationId xmlns:a16="http://schemas.microsoft.com/office/drawing/2014/main" id="{5DF1F15F-A825-433A-BBC9-5CDD0626FAD4}"/>
            </a:ext>
          </a:extLst>
        </xdr:cNvPr>
        <xdr:cNvSpPr txBox="1"/>
      </xdr:nvSpPr>
      <xdr:spPr>
        <a:xfrm>
          <a:off x="240411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902" name="TextBox 901">
          <a:extLst>
            <a:ext uri="{FF2B5EF4-FFF2-40B4-BE49-F238E27FC236}">
              <a16:creationId xmlns:a16="http://schemas.microsoft.com/office/drawing/2014/main" id="{2EFAB0D1-A7CE-410B-A093-3B81305983E4}"/>
            </a:ext>
          </a:extLst>
        </xdr:cNvPr>
        <xdr:cNvSpPr txBox="1"/>
      </xdr:nvSpPr>
      <xdr:spPr>
        <a:xfrm>
          <a:off x="24012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839927"/>
    <xdr:sp macro="" textlink="">
      <xdr:nvSpPr>
        <xdr:cNvPr id="903" name="TextBox 902">
          <a:extLst>
            <a:ext uri="{FF2B5EF4-FFF2-40B4-BE49-F238E27FC236}">
              <a16:creationId xmlns:a16="http://schemas.microsoft.com/office/drawing/2014/main" id="{CE7EF6F3-F5B2-4B67-B804-084171206650}"/>
            </a:ext>
          </a:extLst>
        </xdr:cNvPr>
        <xdr:cNvSpPr txBox="1"/>
      </xdr:nvSpPr>
      <xdr:spPr>
        <a:xfrm>
          <a:off x="240220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904" name="TextBox 903">
          <a:extLst>
            <a:ext uri="{FF2B5EF4-FFF2-40B4-BE49-F238E27FC236}">
              <a16:creationId xmlns:a16="http://schemas.microsoft.com/office/drawing/2014/main" id="{8C597E0C-A06E-42C7-B31D-62C7B0E29124}"/>
            </a:ext>
          </a:extLst>
        </xdr:cNvPr>
        <xdr:cNvSpPr txBox="1"/>
      </xdr:nvSpPr>
      <xdr:spPr>
        <a:xfrm>
          <a:off x="24012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382727"/>
    <xdr:sp macro="" textlink="">
      <xdr:nvSpPr>
        <xdr:cNvPr id="905" name="TextBox 904">
          <a:extLst>
            <a:ext uri="{FF2B5EF4-FFF2-40B4-BE49-F238E27FC236}">
              <a16:creationId xmlns:a16="http://schemas.microsoft.com/office/drawing/2014/main" id="{F4E83DAD-BC15-4A99-9A73-0572C95184FD}"/>
            </a:ext>
          </a:extLst>
        </xdr:cNvPr>
        <xdr:cNvSpPr txBox="1"/>
      </xdr:nvSpPr>
      <xdr:spPr>
        <a:xfrm>
          <a:off x="240220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1333500</xdr:colOff>
      <xdr:row>0</xdr:row>
      <xdr:rowOff>0</xdr:rowOff>
    </xdr:from>
    <xdr:ext cx="65" cy="1222654"/>
    <xdr:sp macro="" textlink="">
      <xdr:nvSpPr>
        <xdr:cNvPr id="906" name="TextBox 905">
          <a:extLst>
            <a:ext uri="{FF2B5EF4-FFF2-40B4-BE49-F238E27FC236}">
              <a16:creationId xmlns:a16="http://schemas.microsoft.com/office/drawing/2014/main" id="{8FE499BD-73AB-4EF3-A501-BCC9F0414501}"/>
            </a:ext>
          </a:extLst>
        </xdr:cNvPr>
        <xdr:cNvSpPr txBox="1"/>
      </xdr:nvSpPr>
      <xdr:spPr>
        <a:xfrm>
          <a:off x="240411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907" name="TextBox 906">
          <a:extLst>
            <a:ext uri="{FF2B5EF4-FFF2-40B4-BE49-F238E27FC236}">
              <a16:creationId xmlns:a16="http://schemas.microsoft.com/office/drawing/2014/main" id="{760D024D-29A6-4D58-A365-5C9BE0FA0BD6}"/>
            </a:ext>
          </a:extLst>
        </xdr:cNvPr>
        <xdr:cNvSpPr txBox="1"/>
      </xdr:nvSpPr>
      <xdr:spPr>
        <a:xfrm>
          <a:off x="24012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839927"/>
    <xdr:sp macro="" textlink="">
      <xdr:nvSpPr>
        <xdr:cNvPr id="908" name="TextBox 907">
          <a:extLst>
            <a:ext uri="{FF2B5EF4-FFF2-40B4-BE49-F238E27FC236}">
              <a16:creationId xmlns:a16="http://schemas.microsoft.com/office/drawing/2014/main" id="{D6886A04-568A-4595-84E8-33A96EAE7F8E}"/>
            </a:ext>
          </a:extLst>
        </xdr:cNvPr>
        <xdr:cNvSpPr txBox="1"/>
      </xdr:nvSpPr>
      <xdr:spPr>
        <a:xfrm>
          <a:off x="240220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909" name="TextBox 908">
          <a:extLst>
            <a:ext uri="{FF2B5EF4-FFF2-40B4-BE49-F238E27FC236}">
              <a16:creationId xmlns:a16="http://schemas.microsoft.com/office/drawing/2014/main" id="{6D1A374D-0A7A-407B-A27B-50FE52BF93C4}"/>
            </a:ext>
          </a:extLst>
        </xdr:cNvPr>
        <xdr:cNvSpPr txBox="1"/>
      </xdr:nvSpPr>
      <xdr:spPr>
        <a:xfrm>
          <a:off x="24012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382727"/>
    <xdr:sp macro="" textlink="">
      <xdr:nvSpPr>
        <xdr:cNvPr id="910" name="TextBox 909">
          <a:extLst>
            <a:ext uri="{FF2B5EF4-FFF2-40B4-BE49-F238E27FC236}">
              <a16:creationId xmlns:a16="http://schemas.microsoft.com/office/drawing/2014/main" id="{E5724721-8558-4597-B2B3-42AD9584FF0D}"/>
            </a:ext>
          </a:extLst>
        </xdr:cNvPr>
        <xdr:cNvSpPr txBox="1"/>
      </xdr:nvSpPr>
      <xdr:spPr>
        <a:xfrm>
          <a:off x="240220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1333500</xdr:colOff>
      <xdr:row>0</xdr:row>
      <xdr:rowOff>0</xdr:rowOff>
    </xdr:from>
    <xdr:ext cx="65" cy="1222654"/>
    <xdr:sp macro="" textlink="">
      <xdr:nvSpPr>
        <xdr:cNvPr id="911" name="TextBox 910">
          <a:extLst>
            <a:ext uri="{FF2B5EF4-FFF2-40B4-BE49-F238E27FC236}">
              <a16:creationId xmlns:a16="http://schemas.microsoft.com/office/drawing/2014/main" id="{8170C1EB-8DDC-462B-B3F6-0F504D82F999}"/>
            </a:ext>
          </a:extLst>
        </xdr:cNvPr>
        <xdr:cNvSpPr txBox="1"/>
      </xdr:nvSpPr>
      <xdr:spPr>
        <a:xfrm>
          <a:off x="240411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912" name="TextBox 911">
          <a:extLst>
            <a:ext uri="{FF2B5EF4-FFF2-40B4-BE49-F238E27FC236}">
              <a16:creationId xmlns:a16="http://schemas.microsoft.com/office/drawing/2014/main" id="{D52ED458-E5F3-4975-9503-196358AFA948}"/>
            </a:ext>
          </a:extLst>
        </xdr:cNvPr>
        <xdr:cNvSpPr txBox="1"/>
      </xdr:nvSpPr>
      <xdr:spPr>
        <a:xfrm>
          <a:off x="24012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839927"/>
    <xdr:sp macro="" textlink="">
      <xdr:nvSpPr>
        <xdr:cNvPr id="913" name="TextBox 912">
          <a:extLst>
            <a:ext uri="{FF2B5EF4-FFF2-40B4-BE49-F238E27FC236}">
              <a16:creationId xmlns:a16="http://schemas.microsoft.com/office/drawing/2014/main" id="{816768EC-D166-49C3-A757-BD4BEA15D8F5}"/>
            </a:ext>
          </a:extLst>
        </xdr:cNvPr>
        <xdr:cNvSpPr txBox="1"/>
      </xdr:nvSpPr>
      <xdr:spPr>
        <a:xfrm>
          <a:off x="240220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914" name="TextBox 913">
          <a:extLst>
            <a:ext uri="{FF2B5EF4-FFF2-40B4-BE49-F238E27FC236}">
              <a16:creationId xmlns:a16="http://schemas.microsoft.com/office/drawing/2014/main" id="{BB510DA9-109D-4FED-AE34-739CE60B7E11}"/>
            </a:ext>
          </a:extLst>
        </xdr:cNvPr>
        <xdr:cNvSpPr txBox="1"/>
      </xdr:nvSpPr>
      <xdr:spPr>
        <a:xfrm>
          <a:off x="24012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382727"/>
    <xdr:sp macro="" textlink="">
      <xdr:nvSpPr>
        <xdr:cNvPr id="915" name="TextBox 914">
          <a:extLst>
            <a:ext uri="{FF2B5EF4-FFF2-40B4-BE49-F238E27FC236}">
              <a16:creationId xmlns:a16="http://schemas.microsoft.com/office/drawing/2014/main" id="{05D51662-CB87-4AFB-BEDC-32CA798C06DE}"/>
            </a:ext>
          </a:extLst>
        </xdr:cNvPr>
        <xdr:cNvSpPr txBox="1"/>
      </xdr:nvSpPr>
      <xdr:spPr>
        <a:xfrm>
          <a:off x="240220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1333500</xdr:colOff>
      <xdr:row>0</xdr:row>
      <xdr:rowOff>0</xdr:rowOff>
    </xdr:from>
    <xdr:ext cx="65" cy="1222654"/>
    <xdr:sp macro="" textlink="">
      <xdr:nvSpPr>
        <xdr:cNvPr id="916" name="TextBox 915">
          <a:extLst>
            <a:ext uri="{FF2B5EF4-FFF2-40B4-BE49-F238E27FC236}">
              <a16:creationId xmlns:a16="http://schemas.microsoft.com/office/drawing/2014/main" id="{232CEAC4-D534-4918-95A2-A05865E05C4C}"/>
            </a:ext>
          </a:extLst>
        </xdr:cNvPr>
        <xdr:cNvSpPr txBox="1"/>
      </xdr:nvSpPr>
      <xdr:spPr>
        <a:xfrm>
          <a:off x="240411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917" name="TextBox 916">
          <a:extLst>
            <a:ext uri="{FF2B5EF4-FFF2-40B4-BE49-F238E27FC236}">
              <a16:creationId xmlns:a16="http://schemas.microsoft.com/office/drawing/2014/main" id="{4E5FCC1A-4A5F-43A1-8956-0A2054BDA34A}"/>
            </a:ext>
          </a:extLst>
        </xdr:cNvPr>
        <xdr:cNvSpPr txBox="1"/>
      </xdr:nvSpPr>
      <xdr:spPr>
        <a:xfrm>
          <a:off x="24012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839927"/>
    <xdr:sp macro="" textlink="">
      <xdr:nvSpPr>
        <xdr:cNvPr id="918" name="TextBox 917">
          <a:extLst>
            <a:ext uri="{FF2B5EF4-FFF2-40B4-BE49-F238E27FC236}">
              <a16:creationId xmlns:a16="http://schemas.microsoft.com/office/drawing/2014/main" id="{DF9C57C4-6AE8-4A26-ABAA-6E1FD8A5DD59}"/>
            </a:ext>
          </a:extLst>
        </xdr:cNvPr>
        <xdr:cNvSpPr txBox="1"/>
      </xdr:nvSpPr>
      <xdr:spPr>
        <a:xfrm>
          <a:off x="240220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919" name="TextBox 918">
          <a:extLst>
            <a:ext uri="{FF2B5EF4-FFF2-40B4-BE49-F238E27FC236}">
              <a16:creationId xmlns:a16="http://schemas.microsoft.com/office/drawing/2014/main" id="{8E474582-4F5E-4A91-A762-9BF0BAA40D8A}"/>
            </a:ext>
          </a:extLst>
        </xdr:cNvPr>
        <xdr:cNvSpPr txBox="1"/>
      </xdr:nvSpPr>
      <xdr:spPr>
        <a:xfrm>
          <a:off x="24012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382727"/>
    <xdr:sp macro="" textlink="">
      <xdr:nvSpPr>
        <xdr:cNvPr id="920" name="TextBox 919">
          <a:extLst>
            <a:ext uri="{FF2B5EF4-FFF2-40B4-BE49-F238E27FC236}">
              <a16:creationId xmlns:a16="http://schemas.microsoft.com/office/drawing/2014/main" id="{2B1C60E8-CAB1-41EF-B3B2-FD8809C3C108}"/>
            </a:ext>
          </a:extLst>
        </xdr:cNvPr>
        <xdr:cNvSpPr txBox="1"/>
      </xdr:nvSpPr>
      <xdr:spPr>
        <a:xfrm>
          <a:off x="240220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1333500</xdr:colOff>
      <xdr:row>0</xdr:row>
      <xdr:rowOff>0</xdr:rowOff>
    </xdr:from>
    <xdr:ext cx="65" cy="1222654"/>
    <xdr:sp macro="" textlink="">
      <xdr:nvSpPr>
        <xdr:cNvPr id="921" name="TextBox 920">
          <a:extLst>
            <a:ext uri="{FF2B5EF4-FFF2-40B4-BE49-F238E27FC236}">
              <a16:creationId xmlns:a16="http://schemas.microsoft.com/office/drawing/2014/main" id="{79510585-678A-4BB3-BB9D-40C05B359F13}"/>
            </a:ext>
          </a:extLst>
        </xdr:cNvPr>
        <xdr:cNvSpPr txBox="1"/>
      </xdr:nvSpPr>
      <xdr:spPr>
        <a:xfrm>
          <a:off x="240411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922" name="TextBox 921">
          <a:extLst>
            <a:ext uri="{FF2B5EF4-FFF2-40B4-BE49-F238E27FC236}">
              <a16:creationId xmlns:a16="http://schemas.microsoft.com/office/drawing/2014/main" id="{8C009374-6BF5-49BE-A246-44304C4C3CA1}"/>
            </a:ext>
          </a:extLst>
        </xdr:cNvPr>
        <xdr:cNvSpPr txBox="1"/>
      </xdr:nvSpPr>
      <xdr:spPr>
        <a:xfrm>
          <a:off x="24012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839927"/>
    <xdr:sp macro="" textlink="">
      <xdr:nvSpPr>
        <xdr:cNvPr id="923" name="TextBox 922">
          <a:extLst>
            <a:ext uri="{FF2B5EF4-FFF2-40B4-BE49-F238E27FC236}">
              <a16:creationId xmlns:a16="http://schemas.microsoft.com/office/drawing/2014/main" id="{A48EB40F-5F3E-4025-92C1-8364DC980EF3}"/>
            </a:ext>
          </a:extLst>
        </xdr:cNvPr>
        <xdr:cNvSpPr txBox="1"/>
      </xdr:nvSpPr>
      <xdr:spPr>
        <a:xfrm>
          <a:off x="240220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924" name="TextBox 923">
          <a:extLst>
            <a:ext uri="{FF2B5EF4-FFF2-40B4-BE49-F238E27FC236}">
              <a16:creationId xmlns:a16="http://schemas.microsoft.com/office/drawing/2014/main" id="{64E60996-B155-4F8F-8851-025C7A4CDE13}"/>
            </a:ext>
          </a:extLst>
        </xdr:cNvPr>
        <xdr:cNvSpPr txBox="1"/>
      </xdr:nvSpPr>
      <xdr:spPr>
        <a:xfrm>
          <a:off x="24012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382727"/>
    <xdr:sp macro="" textlink="">
      <xdr:nvSpPr>
        <xdr:cNvPr id="925" name="TextBox 924">
          <a:extLst>
            <a:ext uri="{FF2B5EF4-FFF2-40B4-BE49-F238E27FC236}">
              <a16:creationId xmlns:a16="http://schemas.microsoft.com/office/drawing/2014/main" id="{4DDE083D-C6B6-4F3B-A953-FAF662BA724F}"/>
            </a:ext>
          </a:extLst>
        </xdr:cNvPr>
        <xdr:cNvSpPr txBox="1"/>
      </xdr:nvSpPr>
      <xdr:spPr>
        <a:xfrm>
          <a:off x="240220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1333500</xdr:colOff>
      <xdr:row>0</xdr:row>
      <xdr:rowOff>0</xdr:rowOff>
    </xdr:from>
    <xdr:ext cx="65" cy="1222654"/>
    <xdr:sp macro="" textlink="">
      <xdr:nvSpPr>
        <xdr:cNvPr id="926" name="TextBox 925">
          <a:extLst>
            <a:ext uri="{FF2B5EF4-FFF2-40B4-BE49-F238E27FC236}">
              <a16:creationId xmlns:a16="http://schemas.microsoft.com/office/drawing/2014/main" id="{5C4461D8-74F9-4A9D-9107-ABACB3E84CD9}"/>
            </a:ext>
          </a:extLst>
        </xdr:cNvPr>
        <xdr:cNvSpPr txBox="1"/>
      </xdr:nvSpPr>
      <xdr:spPr>
        <a:xfrm>
          <a:off x="240411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927" name="TextBox 926">
          <a:extLst>
            <a:ext uri="{FF2B5EF4-FFF2-40B4-BE49-F238E27FC236}">
              <a16:creationId xmlns:a16="http://schemas.microsoft.com/office/drawing/2014/main" id="{71DD1789-2631-479D-9C7D-897C6FABC839}"/>
            </a:ext>
          </a:extLst>
        </xdr:cNvPr>
        <xdr:cNvSpPr txBox="1"/>
      </xdr:nvSpPr>
      <xdr:spPr>
        <a:xfrm>
          <a:off x="24012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839927"/>
    <xdr:sp macro="" textlink="">
      <xdr:nvSpPr>
        <xdr:cNvPr id="928" name="TextBox 927">
          <a:extLst>
            <a:ext uri="{FF2B5EF4-FFF2-40B4-BE49-F238E27FC236}">
              <a16:creationId xmlns:a16="http://schemas.microsoft.com/office/drawing/2014/main" id="{A8410166-5296-4196-A648-AF5340777611}"/>
            </a:ext>
          </a:extLst>
        </xdr:cNvPr>
        <xdr:cNvSpPr txBox="1"/>
      </xdr:nvSpPr>
      <xdr:spPr>
        <a:xfrm>
          <a:off x="240220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929" name="TextBox 928">
          <a:extLst>
            <a:ext uri="{FF2B5EF4-FFF2-40B4-BE49-F238E27FC236}">
              <a16:creationId xmlns:a16="http://schemas.microsoft.com/office/drawing/2014/main" id="{AAF29B60-30BA-4E90-A8BA-58464F5FEC67}"/>
            </a:ext>
          </a:extLst>
        </xdr:cNvPr>
        <xdr:cNvSpPr txBox="1"/>
      </xdr:nvSpPr>
      <xdr:spPr>
        <a:xfrm>
          <a:off x="24012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382727"/>
    <xdr:sp macro="" textlink="">
      <xdr:nvSpPr>
        <xdr:cNvPr id="930" name="TextBox 929">
          <a:extLst>
            <a:ext uri="{FF2B5EF4-FFF2-40B4-BE49-F238E27FC236}">
              <a16:creationId xmlns:a16="http://schemas.microsoft.com/office/drawing/2014/main" id="{0C059A60-6A09-47B0-9368-B440C66B33EE}"/>
            </a:ext>
          </a:extLst>
        </xdr:cNvPr>
        <xdr:cNvSpPr txBox="1"/>
      </xdr:nvSpPr>
      <xdr:spPr>
        <a:xfrm>
          <a:off x="240220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1333500</xdr:colOff>
      <xdr:row>0</xdr:row>
      <xdr:rowOff>0</xdr:rowOff>
    </xdr:from>
    <xdr:ext cx="65" cy="1222654"/>
    <xdr:sp macro="" textlink="">
      <xdr:nvSpPr>
        <xdr:cNvPr id="931" name="TextBox 930">
          <a:extLst>
            <a:ext uri="{FF2B5EF4-FFF2-40B4-BE49-F238E27FC236}">
              <a16:creationId xmlns:a16="http://schemas.microsoft.com/office/drawing/2014/main" id="{A845B622-54EC-4D07-9CED-6C18A33DD393}"/>
            </a:ext>
          </a:extLst>
        </xdr:cNvPr>
        <xdr:cNvSpPr txBox="1"/>
      </xdr:nvSpPr>
      <xdr:spPr>
        <a:xfrm>
          <a:off x="240411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932" name="TextBox 931">
          <a:extLst>
            <a:ext uri="{FF2B5EF4-FFF2-40B4-BE49-F238E27FC236}">
              <a16:creationId xmlns:a16="http://schemas.microsoft.com/office/drawing/2014/main" id="{BF74A3CA-E875-4900-9AFB-8DFACB30C789}"/>
            </a:ext>
          </a:extLst>
        </xdr:cNvPr>
        <xdr:cNvSpPr txBox="1"/>
      </xdr:nvSpPr>
      <xdr:spPr>
        <a:xfrm>
          <a:off x="24012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839927"/>
    <xdr:sp macro="" textlink="">
      <xdr:nvSpPr>
        <xdr:cNvPr id="933" name="TextBox 932">
          <a:extLst>
            <a:ext uri="{FF2B5EF4-FFF2-40B4-BE49-F238E27FC236}">
              <a16:creationId xmlns:a16="http://schemas.microsoft.com/office/drawing/2014/main" id="{4FAC1EDF-CA16-4FA3-AA45-3E3B8A6426D6}"/>
            </a:ext>
          </a:extLst>
        </xdr:cNvPr>
        <xdr:cNvSpPr txBox="1"/>
      </xdr:nvSpPr>
      <xdr:spPr>
        <a:xfrm>
          <a:off x="240220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934" name="TextBox 933">
          <a:extLst>
            <a:ext uri="{FF2B5EF4-FFF2-40B4-BE49-F238E27FC236}">
              <a16:creationId xmlns:a16="http://schemas.microsoft.com/office/drawing/2014/main" id="{74CD98F5-1E2E-4E7B-8B83-B4C7F517E999}"/>
            </a:ext>
          </a:extLst>
        </xdr:cNvPr>
        <xdr:cNvSpPr txBox="1"/>
      </xdr:nvSpPr>
      <xdr:spPr>
        <a:xfrm>
          <a:off x="24012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382727"/>
    <xdr:sp macro="" textlink="">
      <xdr:nvSpPr>
        <xdr:cNvPr id="935" name="TextBox 934">
          <a:extLst>
            <a:ext uri="{FF2B5EF4-FFF2-40B4-BE49-F238E27FC236}">
              <a16:creationId xmlns:a16="http://schemas.microsoft.com/office/drawing/2014/main" id="{1A78E1F5-C8B5-4771-B199-AD8F77B8B6A2}"/>
            </a:ext>
          </a:extLst>
        </xdr:cNvPr>
        <xdr:cNvSpPr txBox="1"/>
      </xdr:nvSpPr>
      <xdr:spPr>
        <a:xfrm>
          <a:off x="240220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1333500</xdr:colOff>
      <xdr:row>0</xdr:row>
      <xdr:rowOff>0</xdr:rowOff>
    </xdr:from>
    <xdr:ext cx="65" cy="1222654"/>
    <xdr:sp macro="" textlink="">
      <xdr:nvSpPr>
        <xdr:cNvPr id="936" name="TextBox 935">
          <a:extLst>
            <a:ext uri="{FF2B5EF4-FFF2-40B4-BE49-F238E27FC236}">
              <a16:creationId xmlns:a16="http://schemas.microsoft.com/office/drawing/2014/main" id="{6750779B-03F8-4138-8495-9D4FF98CB70D}"/>
            </a:ext>
          </a:extLst>
        </xdr:cNvPr>
        <xdr:cNvSpPr txBox="1"/>
      </xdr:nvSpPr>
      <xdr:spPr>
        <a:xfrm>
          <a:off x="240411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937" name="TextBox 936">
          <a:extLst>
            <a:ext uri="{FF2B5EF4-FFF2-40B4-BE49-F238E27FC236}">
              <a16:creationId xmlns:a16="http://schemas.microsoft.com/office/drawing/2014/main" id="{57C21803-C24E-48EE-A38E-459AF90A57EC}"/>
            </a:ext>
          </a:extLst>
        </xdr:cNvPr>
        <xdr:cNvSpPr txBox="1"/>
      </xdr:nvSpPr>
      <xdr:spPr>
        <a:xfrm>
          <a:off x="24012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839927"/>
    <xdr:sp macro="" textlink="">
      <xdr:nvSpPr>
        <xdr:cNvPr id="938" name="TextBox 937">
          <a:extLst>
            <a:ext uri="{FF2B5EF4-FFF2-40B4-BE49-F238E27FC236}">
              <a16:creationId xmlns:a16="http://schemas.microsoft.com/office/drawing/2014/main" id="{5F49783B-30DF-4D36-B20F-A3DF29519949}"/>
            </a:ext>
          </a:extLst>
        </xdr:cNvPr>
        <xdr:cNvSpPr txBox="1"/>
      </xdr:nvSpPr>
      <xdr:spPr>
        <a:xfrm>
          <a:off x="240220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939" name="TextBox 938">
          <a:extLst>
            <a:ext uri="{FF2B5EF4-FFF2-40B4-BE49-F238E27FC236}">
              <a16:creationId xmlns:a16="http://schemas.microsoft.com/office/drawing/2014/main" id="{D931F955-1447-4A47-8388-3C388B7B02A7}"/>
            </a:ext>
          </a:extLst>
        </xdr:cNvPr>
        <xdr:cNvSpPr txBox="1"/>
      </xdr:nvSpPr>
      <xdr:spPr>
        <a:xfrm>
          <a:off x="24012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382727"/>
    <xdr:sp macro="" textlink="">
      <xdr:nvSpPr>
        <xdr:cNvPr id="940" name="TextBox 939">
          <a:extLst>
            <a:ext uri="{FF2B5EF4-FFF2-40B4-BE49-F238E27FC236}">
              <a16:creationId xmlns:a16="http://schemas.microsoft.com/office/drawing/2014/main" id="{1BB1F48A-C996-4DE6-93F6-570DB74446B4}"/>
            </a:ext>
          </a:extLst>
        </xdr:cNvPr>
        <xdr:cNvSpPr txBox="1"/>
      </xdr:nvSpPr>
      <xdr:spPr>
        <a:xfrm>
          <a:off x="240220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1333500</xdr:colOff>
      <xdr:row>0</xdr:row>
      <xdr:rowOff>0</xdr:rowOff>
    </xdr:from>
    <xdr:ext cx="65" cy="1222654"/>
    <xdr:sp macro="" textlink="">
      <xdr:nvSpPr>
        <xdr:cNvPr id="941" name="TextBox 940">
          <a:extLst>
            <a:ext uri="{FF2B5EF4-FFF2-40B4-BE49-F238E27FC236}">
              <a16:creationId xmlns:a16="http://schemas.microsoft.com/office/drawing/2014/main" id="{49CC014E-1C53-4B1C-A95D-67BCB761F62D}"/>
            </a:ext>
          </a:extLst>
        </xdr:cNvPr>
        <xdr:cNvSpPr txBox="1"/>
      </xdr:nvSpPr>
      <xdr:spPr>
        <a:xfrm>
          <a:off x="240411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942" name="TextBox 941">
          <a:extLst>
            <a:ext uri="{FF2B5EF4-FFF2-40B4-BE49-F238E27FC236}">
              <a16:creationId xmlns:a16="http://schemas.microsoft.com/office/drawing/2014/main" id="{2D32C44A-0DBF-4B41-AE53-7E4F09D10AB2}"/>
            </a:ext>
          </a:extLst>
        </xdr:cNvPr>
        <xdr:cNvSpPr txBox="1"/>
      </xdr:nvSpPr>
      <xdr:spPr>
        <a:xfrm>
          <a:off x="24012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839927"/>
    <xdr:sp macro="" textlink="">
      <xdr:nvSpPr>
        <xdr:cNvPr id="943" name="TextBox 942">
          <a:extLst>
            <a:ext uri="{FF2B5EF4-FFF2-40B4-BE49-F238E27FC236}">
              <a16:creationId xmlns:a16="http://schemas.microsoft.com/office/drawing/2014/main" id="{4B088BA3-6F39-4B51-B764-2A3322F69D45}"/>
            </a:ext>
          </a:extLst>
        </xdr:cNvPr>
        <xdr:cNvSpPr txBox="1"/>
      </xdr:nvSpPr>
      <xdr:spPr>
        <a:xfrm>
          <a:off x="240220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944" name="TextBox 943">
          <a:extLst>
            <a:ext uri="{FF2B5EF4-FFF2-40B4-BE49-F238E27FC236}">
              <a16:creationId xmlns:a16="http://schemas.microsoft.com/office/drawing/2014/main" id="{EE483B3E-036D-4B80-9E53-068D436CB485}"/>
            </a:ext>
          </a:extLst>
        </xdr:cNvPr>
        <xdr:cNvSpPr txBox="1"/>
      </xdr:nvSpPr>
      <xdr:spPr>
        <a:xfrm>
          <a:off x="24012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382727"/>
    <xdr:sp macro="" textlink="">
      <xdr:nvSpPr>
        <xdr:cNvPr id="945" name="TextBox 944">
          <a:extLst>
            <a:ext uri="{FF2B5EF4-FFF2-40B4-BE49-F238E27FC236}">
              <a16:creationId xmlns:a16="http://schemas.microsoft.com/office/drawing/2014/main" id="{32A7B85E-8DD6-4CEC-9E97-4FCC1913A571}"/>
            </a:ext>
          </a:extLst>
        </xdr:cNvPr>
        <xdr:cNvSpPr txBox="1"/>
      </xdr:nvSpPr>
      <xdr:spPr>
        <a:xfrm>
          <a:off x="240220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1333500</xdr:colOff>
      <xdr:row>0</xdr:row>
      <xdr:rowOff>0</xdr:rowOff>
    </xdr:from>
    <xdr:ext cx="65" cy="1222654"/>
    <xdr:sp macro="" textlink="">
      <xdr:nvSpPr>
        <xdr:cNvPr id="946" name="TextBox 945">
          <a:extLst>
            <a:ext uri="{FF2B5EF4-FFF2-40B4-BE49-F238E27FC236}">
              <a16:creationId xmlns:a16="http://schemas.microsoft.com/office/drawing/2014/main" id="{0609012E-BA43-4DE3-979E-29FDE2E49047}"/>
            </a:ext>
          </a:extLst>
        </xdr:cNvPr>
        <xdr:cNvSpPr txBox="1"/>
      </xdr:nvSpPr>
      <xdr:spPr>
        <a:xfrm>
          <a:off x="240411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947" name="TextBox 946">
          <a:extLst>
            <a:ext uri="{FF2B5EF4-FFF2-40B4-BE49-F238E27FC236}">
              <a16:creationId xmlns:a16="http://schemas.microsoft.com/office/drawing/2014/main" id="{30DD99F7-412A-4BE8-942F-170AF0AEFBF8}"/>
            </a:ext>
          </a:extLst>
        </xdr:cNvPr>
        <xdr:cNvSpPr txBox="1"/>
      </xdr:nvSpPr>
      <xdr:spPr>
        <a:xfrm>
          <a:off x="24012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839927"/>
    <xdr:sp macro="" textlink="">
      <xdr:nvSpPr>
        <xdr:cNvPr id="948" name="TextBox 947">
          <a:extLst>
            <a:ext uri="{FF2B5EF4-FFF2-40B4-BE49-F238E27FC236}">
              <a16:creationId xmlns:a16="http://schemas.microsoft.com/office/drawing/2014/main" id="{C50EA268-E7DE-429C-8D63-4C90098D0479}"/>
            </a:ext>
          </a:extLst>
        </xdr:cNvPr>
        <xdr:cNvSpPr txBox="1"/>
      </xdr:nvSpPr>
      <xdr:spPr>
        <a:xfrm>
          <a:off x="240220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949" name="TextBox 948">
          <a:extLst>
            <a:ext uri="{FF2B5EF4-FFF2-40B4-BE49-F238E27FC236}">
              <a16:creationId xmlns:a16="http://schemas.microsoft.com/office/drawing/2014/main" id="{77B64F6E-637F-4657-9B2F-31DEFEC8E5C7}"/>
            </a:ext>
          </a:extLst>
        </xdr:cNvPr>
        <xdr:cNvSpPr txBox="1"/>
      </xdr:nvSpPr>
      <xdr:spPr>
        <a:xfrm>
          <a:off x="24012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382727"/>
    <xdr:sp macro="" textlink="">
      <xdr:nvSpPr>
        <xdr:cNvPr id="950" name="TextBox 949">
          <a:extLst>
            <a:ext uri="{FF2B5EF4-FFF2-40B4-BE49-F238E27FC236}">
              <a16:creationId xmlns:a16="http://schemas.microsoft.com/office/drawing/2014/main" id="{FEB5F657-FB90-40E2-BC54-C2BF48CFF25A}"/>
            </a:ext>
          </a:extLst>
        </xdr:cNvPr>
        <xdr:cNvSpPr txBox="1"/>
      </xdr:nvSpPr>
      <xdr:spPr>
        <a:xfrm>
          <a:off x="240220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1333500</xdr:colOff>
      <xdr:row>0</xdr:row>
      <xdr:rowOff>0</xdr:rowOff>
    </xdr:from>
    <xdr:ext cx="65" cy="1222654"/>
    <xdr:sp macro="" textlink="">
      <xdr:nvSpPr>
        <xdr:cNvPr id="951" name="TextBox 950">
          <a:extLst>
            <a:ext uri="{FF2B5EF4-FFF2-40B4-BE49-F238E27FC236}">
              <a16:creationId xmlns:a16="http://schemas.microsoft.com/office/drawing/2014/main" id="{93A131D4-01D3-4E30-9B0F-12A4F9356C84}"/>
            </a:ext>
          </a:extLst>
        </xdr:cNvPr>
        <xdr:cNvSpPr txBox="1"/>
      </xdr:nvSpPr>
      <xdr:spPr>
        <a:xfrm>
          <a:off x="240411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952" name="TextBox 951">
          <a:extLst>
            <a:ext uri="{FF2B5EF4-FFF2-40B4-BE49-F238E27FC236}">
              <a16:creationId xmlns:a16="http://schemas.microsoft.com/office/drawing/2014/main" id="{B4CDC330-B141-48EA-8FCD-3EC393620F82}"/>
            </a:ext>
          </a:extLst>
        </xdr:cNvPr>
        <xdr:cNvSpPr txBox="1"/>
      </xdr:nvSpPr>
      <xdr:spPr>
        <a:xfrm>
          <a:off x="24012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839927"/>
    <xdr:sp macro="" textlink="">
      <xdr:nvSpPr>
        <xdr:cNvPr id="953" name="TextBox 952">
          <a:extLst>
            <a:ext uri="{FF2B5EF4-FFF2-40B4-BE49-F238E27FC236}">
              <a16:creationId xmlns:a16="http://schemas.microsoft.com/office/drawing/2014/main" id="{DE1E7A1E-544E-45BA-A438-C0AC0DB16D31}"/>
            </a:ext>
          </a:extLst>
        </xdr:cNvPr>
        <xdr:cNvSpPr txBox="1"/>
      </xdr:nvSpPr>
      <xdr:spPr>
        <a:xfrm>
          <a:off x="240220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954" name="TextBox 953">
          <a:extLst>
            <a:ext uri="{FF2B5EF4-FFF2-40B4-BE49-F238E27FC236}">
              <a16:creationId xmlns:a16="http://schemas.microsoft.com/office/drawing/2014/main" id="{ED340E81-360F-4E5D-BCEF-EB8EC6948852}"/>
            </a:ext>
          </a:extLst>
        </xdr:cNvPr>
        <xdr:cNvSpPr txBox="1"/>
      </xdr:nvSpPr>
      <xdr:spPr>
        <a:xfrm>
          <a:off x="24012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382727"/>
    <xdr:sp macro="" textlink="">
      <xdr:nvSpPr>
        <xdr:cNvPr id="955" name="TextBox 954">
          <a:extLst>
            <a:ext uri="{FF2B5EF4-FFF2-40B4-BE49-F238E27FC236}">
              <a16:creationId xmlns:a16="http://schemas.microsoft.com/office/drawing/2014/main" id="{EB9C8EC0-2D29-43FE-9FBF-50708A48010B}"/>
            </a:ext>
          </a:extLst>
        </xdr:cNvPr>
        <xdr:cNvSpPr txBox="1"/>
      </xdr:nvSpPr>
      <xdr:spPr>
        <a:xfrm>
          <a:off x="240220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1333500</xdr:colOff>
      <xdr:row>0</xdr:row>
      <xdr:rowOff>0</xdr:rowOff>
    </xdr:from>
    <xdr:ext cx="65" cy="1222654"/>
    <xdr:sp macro="" textlink="">
      <xdr:nvSpPr>
        <xdr:cNvPr id="956" name="TextBox 955">
          <a:extLst>
            <a:ext uri="{FF2B5EF4-FFF2-40B4-BE49-F238E27FC236}">
              <a16:creationId xmlns:a16="http://schemas.microsoft.com/office/drawing/2014/main" id="{2351E272-1FC4-4E96-A745-8ECFDC59B20E}"/>
            </a:ext>
          </a:extLst>
        </xdr:cNvPr>
        <xdr:cNvSpPr txBox="1"/>
      </xdr:nvSpPr>
      <xdr:spPr>
        <a:xfrm>
          <a:off x="240411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957" name="TextBox 956">
          <a:extLst>
            <a:ext uri="{FF2B5EF4-FFF2-40B4-BE49-F238E27FC236}">
              <a16:creationId xmlns:a16="http://schemas.microsoft.com/office/drawing/2014/main" id="{B97B6B12-C644-4026-A3F0-E3F21B23DB67}"/>
            </a:ext>
          </a:extLst>
        </xdr:cNvPr>
        <xdr:cNvSpPr txBox="1"/>
      </xdr:nvSpPr>
      <xdr:spPr>
        <a:xfrm>
          <a:off x="24012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839927"/>
    <xdr:sp macro="" textlink="">
      <xdr:nvSpPr>
        <xdr:cNvPr id="958" name="TextBox 957">
          <a:extLst>
            <a:ext uri="{FF2B5EF4-FFF2-40B4-BE49-F238E27FC236}">
              <a16:creationId xmlns:a16="http://schemas.microsoft.com/office/drawing/2014/main" id="{4A5E65AD-E3DE-4ECF-931F-FB68900E0CA2}"/>
            </a:ext>
          </a:extLst>
        </xdr:cNvPr>
        <xdr:cNvSpPr txBox="1"/>
      </xdr:nvSpPr>
      <xdr:spPr>
        <a:xfrm>
          <a:off x="240220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959" name="TextBox 958">
          <a:extLst>
            <a:ext uri="{FF2B5EF4-FFF2-40B4-BE49-F238E27FC236}">
              <a16:creationId xmlns:a16="http://schemas.microsoft.com/office/drawing/2014/main" id="{93E36321-9412-4F4F-B13B-81FF25DCC92B}"/>
            </a:ext>
          </a:extLst>
        </xdr:cNvPr>
        <xdr:cNvSpPr txBox="1"/>
      </xdr:nvSpPr>
      <xdr:spPr>
        <a:xfrm>
          <a:off x="24012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382727"/>
    <xdr:sp macro="" textlink="">
      <xdr:nvSpPr>
        <xdr:cNvPr id="960" name="TextBox 959">
          <a:extLst>
            <a:ext uri="{FF2B5EF4-FFF2-40B4-BE49-F238E27FC236}">
              <a16:creationId xmlns:a16="http://schemas.microsoft.com/office/drawing/2014/main" id="{7B03C847-5112-43AE-B34F-2523238F3C83}"/>
            </a:ext>
          </a:extLst>
        </xdr:cNvPr>
        <xdr:cNvSpPr txBox="1"/>
      </xdr:nvSpPr>
      <xdr:spPr>
        <a:xfrm>
          <a:off x="240220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1333500</xdr:colOff>
      <xdr:row>0</xdr:row>
      <xdr:rowOff>0</xdr:rowOff>
    </xdr:from>
    <xdr:ext cx="65" cy="1222654"/>
    <xdr:sp macro="" textlink="">
      <xdr:nvSpPr>
        <xdr:cNvPr id="961" name="TextBox 960">
          <a:extLst>
            <a:ext uri="{FF2B5EF4-FFF2-40B4-BE49-F238E27FC236}">
              <a16:creationId xmlns:a16="http://schemas.microsoft.com/office/drawing/2014/main" id="{A3C4F5D3-C343-4B0E-91E1-3E20D5D8B353}"/>
            </a:ext>
          </a:extLst>
        </xdr:cNvPr>
        <xdr:cNvSpPr txBox="1"/>
      </xdr:nvSpPr>
      <xdr:spPr>
        <a:xfrm>
          <a:off x="240411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962" name="TextBox 961">
          <a:extLst>
            <a:ext uri="{FF2B5EF4-FFF2-40B4-BE49-F238E27FC236}">
              <a16:creationId xmlns:a16="http://schemas.microsoft.com/office/drawing/2014/main" id="{0FD52583-C7EB-4F02-B8EF-7908DA7AE26B}"/>
            </a:ext>
          </a:extLst>
        </xdr:cNvPr>
        <xdr:cNvSpPr txBox="1"/>
      </xdr:nvSpPr>
      <xdr:spPr>
        <a:xfrm>
          <a:off x="24012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839927"/>
    <xdr:sp macro="" textlink="">
      <xdr:nvSpPr>
        <xdr:cNvPr id="963" name="TextBox 962">
          <a:extLst>
            <a:ext uri="{FF2B5EF4-FFF2-40B4-BE49-F238E27FC236}">
              <a16:creationId xmlns:a16="http://schemas.microsoft.com/office/drawing/2014/main" id="{80851101-AD9B-448A-93E3-260CFED4953A}"/>
            </a:ext>
          </a:extLst>
        </xdr:cNvPr>
        <xdr:cNvSpPr txBox="1"/>
      </xdr:nvSpPr>
      <xdr:spPr>
        <a:xfrm>
          <a:off x="240220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964" name="TextBox 963">
          <a:extLst>
            <a:ext uri="{FF2B5EF4-FFF2-40B4-BE49-F238E27FC236}">
              <a16:creationId xmlns:a16="http://schemas.microsoft.com/office/drawing/2014/main" id="{69C2FEA2-8FE1-4A7D-A07B-28D07398481A}"/>
            </a:ext>
          </a:extLst>
        </xdr:cNvPr>
        <xdr:cNvSpPr txBox="1"/>
      </xdr:nvSpPr>
      <xdr:spPr>
        <a:xfrm>
          <a:off x="24012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382727"/>
    <xdr:sp macro="" textlink="">
      <xdr:nvSpPr>
        <xdr:cNvPr id="965" name="TextBox 964">
          <a:extLst>
            <a:ext uri="{FF2B5EF4-FFF2-40B4-BE49-F238E27FC236}">
              <a16:creationId xmlns:a16="http://schemas.microsoft.com/office/drawing/2014/main" id="{66E7D0EE-84BD-4127-A6C1-402F7EA5B4AD}"/>
            </a:ext>
          </a:extLst>
        </xdr:cNvPr>
        <xdr:cNvSpPr txBox="1"/>
      </xdr:nvSpPr>
      <xdr:spPr>
        <a:xfrm>
          <a:off x="240220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1333500</xdr:colOff>
      <xdr:row>0</xdr:row>
      <xdr:rowOff>0</xdr:rowOff>
    </xdr:from>
    <xdr:ext cx="65" cy="1222654"/>
    <xdr:sp macro="" textlink="">
      <xdr:nvSpPr>
        <xdr:cNvPr id="966" name="TextBox 965">
          <a:extLst>
            <a:ext uri="{FF2B5EF4-FFF2-40B4-BE49-F238E27FC236}">
              <a16:creationId xmlns:a16="http://schemas.microsoft.com/office/drawing/2014/main" id="{E56B81F5-D7A1-4624-82ED-1C4342AA2241}"/>
            </a:ext>
          </a:extLst>
        </xdr:cNvPr>
        <xdr:cNvSpPr txBox="1"/>
      </xdr:nvSpPr>
      <xdr:spPr>
        <a:xfrm>
          <a:off x="240411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967" name="TextBox 966">
          <a:extLst>
            <a:ext uri="{FF2B5EF4-FFF2-40B4-BE49-F238E27FC236}">
              <a16:creationId xmlns:a16="http://schemas.microsoft.com/office/drawing/2014/main" id="{85257014-534B-4D6C-9D0D-29A9599D6D6D}"/>
            </a:ext>
          </a:extLst>
        </xdr:cNvPr>
        <xdr:cNvSpPr txBox="1"/>
      </xdr:nvSpPr>
      <xdr:spPr>
        <a:xfrm>
          <a:off x="24012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839927"/>
    <xdr:sp macro="" textlink="">
      <xdr:nvSpPr>
        <xdr:cNvPr id="968" name="TextBox 967">
          <a:extLst>
            <a:ext uri="{FF2B5EF4-FFF2-40B4-BE49-F238E27FC236}">
              <a16:creationId xmlns:a16="http://schemas.microsoft.com/office/drawing/2014/main" id="{EBC33241-7741-44F0-8091-5B5F5642C19F}"/>
            </a:ext>
          </a:extLst>
        </xdr:cNvPr>
        <xdr:cNvSpPr txBox="1"/>
      </xdr:nvSpPr>
      <xdr:spPr>
        <a:xfrm>
          <a:off x="240220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969" name="TextBox 968">
          <a:extLst>
            <a:ext uri="{FF2B5EF4-FFF2-40B4-BE49-F238E27FC236}">
              <a16:creationId xmlns:a16="http://schemas.microsoft.com/office/drawing/2014/main" id="{5254C039-4DB6-4B32-B4C4-99D74E184DFC}"/>
            </a:ext>
          </a:extLst>
        </xdr:cNvPr>
        <xdr:cNvSpPr txBox="1"/>
      </xdr:nvSpPr>
      <xdr:spPr>
        <a:xfrm>
          <a:off x="24012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382727"/>
    <xdr:sp macro="" textlink="">
      <xdr:nvSpPr>
        <xdr:cNvPr id="970" name="TextBox 969">
          <a:extLst>
            <a:ext uri="{FF2B5EF4-FFF2-40B4-BE49-F238E27FC236}">
              <a16:creationId xmlns:a16="http://schemas.microsoft.com/office/drawing/2014/main" id="{6D91F067-6985-4C04-A66E-026719248786}"/>
            </a:ext>
          </a:extLst>
        </xdr:cNvPr>
        <xdr:cNvSpPr txBox="1"/>
      </xdr:nvSpPr>
      <xdr:spPr>
        <a:xfrm>
          <a:off x="240220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1333500</xdr:colOff>
      <xdr:row>0</xdr:row>
      <xdr:rowOff>0</xdr:rowOff>
    </xdr:from>
    <xdr:ext cx="65" cy="1222654"/>
    <xdr:sp macro="" textlink="">
      <xdr:nvSpPr>
        <xdr:cNvPr id="971" name="TextBox 970">
          <a:extLst>
            <a:ext uri="{FF2B5EF4-FFF2-40B4-BE49-F238E27FC236}">
              <a16:creationId xmlns:a16="http://schemas.microsoft.com/office/drawing/2014/main" id="{D34507A2-EA1B-4BD5-B9BA-5C47F20C8386}"/>
            </a:ext>
          </a:extLst>
        </xdr:cNvPr>
        <xdr:cNvSpPr txBox="1"/>
      </xdr:nvSpPr>
      <xdr:spPr>
        <a:xfrm>
          <a:off x="240411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972" name="TextBox 971">
          <a:extLst>
            <a:ext uri="{FF2B5EF4-FFF2-40B4-BE49-F238E27FC236}">
              <a16:creationId xmlns:a16="http://schemas.microsoft.com/office/drawing/2014/main" id="{E63D28D3-2EC3-4D74-9A3A-2C846E2DA83B}"/>
            </a:ext>
          </a:extLst>
        </xdr:cNvPr>
        <xdr:cNvSpPr txBox="1"/>
      </xdr:nvSpPr>
      <xdr:spPr>
        <a:xfrm>
          <a:off x="24012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839927"/>
    <xdr:sp macro="" textlink="">
      <xdr:nvSpPr>
        <xdr:cNvPr id="973" name="TextBox 972">
          <a:extLst>
            <a:ext uri="{FF2B5EF4-FFF2-40B4-BE49-F238E27FC236}">
              <a16:creationId xmlns:a16="http://schemas.microsoft.com/office/drawing/2014/main" id="{DE4B2584-7BEE-4FBA-A3FC-A234FF4D1ACF}"/>
            </a:ext>
          </a:extLst>
        </xdr:cNvPr>
        <xdr:cNvSpPr txBox="1"/>
      </xdr:nvSpPr>
      <xdr:spPr>
        <a:xfrm>
          <a:off x="240220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974" name="TextBox 973">
          <a:extLst>
            <a:ext uri="{FF2B5EF4-FFF2-40B4-BE49-F238E27FC236}">
              <a16:creationId xmlns:a16="http://schemas.microsoft.com/office/drawing/2014/main" id="{3B9A3FC5-8478-4A5C-BA51-DDC193533DF9}"/>
            </a:ext>
          </a:extLst>
        </xdr:cNvPr>
        <xdr:cNvSpPr txBox="1"/>
      </xdr:nvSpPr>
      <xdr:spPr>
        <a:xfrm>
          <a:off x="24012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382727"/>
    <xdr:sp macro="" textlink="">
      <xdr:nvSpPr>
        <xdr:cNvPr id="975" name="TextBox 974">
          <a:extLst>
            <a:ext uri="{FF2B5EF4-FFF2-40B4-BE49-F238E27FC236}">
              <a16:creationId xmlns:a16="http://schemas.microsoft.com/office/drawing/2014/main" id="{EA2B138D-6CC3-4C2D-B350-2EFFE958D989}"/>
            </a:ext>
          </a:extLst>
        </xdr:cNvPr>
        <xdr:cNvSpPr txBox="1"/>
      </xdr:nvSpPr>
      <xdr:spPr>
        <a:xfrm>
          <a:off x="240220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1333500</xdr:colOff>
      <xdr:row>0</xdr:row>
      <xdr:rowOff>0</xdr:rowOff>
    </xdr:from>
    <xdr:ext cx="65" cy="1222654"/>
    <xdr:sp macro="" textlink="">
      <xdr:nvSpPr>
        <xdr:cNvPr id="976" name="TextBox 975">
          <a:extLst>
            <a:ext uri="{FF2B5EF4-FFF2-40B4-BE49-F238E27FC236}">
              <a16:creationId xmlns:a16="http://schemas.microsoft.com/office/drawing/2014/main" id="{D6AE053F-E8B8-474F-B6C8-8790FDC6556F}"/>
            </a:ext>
          </a:extLst>
        </xdr:cNvPr>
        <xdr:cNvSpPr txBox="1"/>
      </xdr:nvSpPr>
      <xdr:spPr>
        <a:xfrm>
          <a:off x="240411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977" name="TextBox 976">
          <a:extLst>
            <a:ext uri="{FF2B5EF4-FFF2-40B4-BE49-F238E27FC236}">
              <a16:creationId xmlns:a16="http://schemas.microsoft.com/office/drawing/2014/main" id="{D37D88C4-79DB-424E-A6AE-066494F3D9EF}"/>
            </a:ext>
          </a:extLst>
        </xdr:cNvPr>
        <xdr:cNvSpPr txBox="1"/>
      </xdr:nvSpPr>
      <xdr:spPr>
        <a:xfrm>
          <a:off x="24012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839927"/>
    <xdr:sp macro="" textlink="">
      <xdr:nvSpPr>
        <xdr:cNvPr id="978" name="TextBox 977">
          <a:extLst>
            <a:ext uri="{FF2B5EF4-FFF2-40B4-BE49-F238E27FC236}">
              <a16:creationId xmlns:a16="http://schemas.microsoft.com/office/drawing/2014/main" id="{50E4AA1D-3AD4-4870-9980-25E04B509E59}"/>
            </a:ext>
          </a:extLst>
        </xdr:cNvPr>
        <xdr:cNvSpPr txBox="1"/>
      </xdr:nvSpPr>
      <xdr:spPr>
        <a:xfrm>
          <a:off x="240220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979" name="TextBox 978">
          <a:extLst>
            <a:ext uri="{FF2B5EF4-FFF2-40B4-BE49-F238E27FC236}">
              <a16:creationId xmlns:a16="http://schemas.microsoft.com/office/drawing/2014/main" id="{6FD155E2-E35F-40AD-B793-995F02EA917B}"/>
            </a:ext>
          </a:extLst>
        </xdr:cNvPr>
        <xdr:cNvSpPr txBox="1"/>
      </xdr:nvSpPr>
      <xdr:spPr>
        <a:xfrm>
          <a:off x="24012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382727"/>
    <xdr:sp macro="" textlink="">
      <xdr:nvSpPr>
        <xdr:cNvPr id="980" name="TextBox 979">
          <a:extLst>
            <a:ext uri="{FF2B5EF4-FFF2-40B4-BE49-F238E27FC236}">
              <a16:creationId xmlns:a16="http://schemas.microsoft.com/office/drawing/2014/main" id="{D90F4ACC-8F80-4D8E-B0A9-5834738B975D}"/>
            </a:ext>
          </a:extLst>
        </xdr:cNvPr>
        <xdr:cNvSpPr txBox="1"/>
      </xdr:nvSpPr>
      <xdr:spPr>
        <a:xfrm>
          <a:off x="240220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1333500</xdr:colOff>
      <xdr:row>0</xdr:row>
      <xdr:rowOff>0</xdr:rowOff>
    </xdr:from>
    <xdr:ext cx="65" cy="1222654"/>
    <xdr:sp macro="" textlink="">
      <xdr:nvSpPr>
        <xdr:cNvPr id="981" name="TextBox 980">
          <a:extLst>
            <a:ext uri="{FF2B5EF4-FFF2-40B4-BE49-F238E27FC236}">
              <a16:creationId xmlns:a16="http://schemas.microsoft.com/office/drawing/2014/main" id="{651C8E74-F521-4072-81CF-016CB5A5606C}"/>
            </a:ext>
          </a:extLst>
        </xdr:cNvPr>
        <xdr:cNvSpPr txBox="1"/>
      </xdr:nvSpPr>
      <xdr:spPr>
        <a:xfrm>
          <a:off x="240411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982" name="TextBox 981">
          <a:extLst>
            <a:ext uri="{FF2B5EF4-FFF2-40B4-BE49-F238E27FC236}">
              <a16:creationId xmlns:a16="http://schemas.microsoft.com/office/drawing/2014/main" id="{46642726-8E16-43F2-9BEB-CCD6256AB6BA}"/>
            </a:ext>
          </a:extLst>
        </xdr:cNvPr>
        <xdr:cNvSpPr txBox="1"/>
      </xdr:nvSpPr>
      <xdr:spPr>
        <a:xfrm>
          <a:off x="24012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839927"/>
    <xdr:sp macro="" textlink="">
      <xdr:nvSpPr>
        <xdr:cNvPr id="983" name="TextBox 982">
          <a:extLst>
            <a:ext uri="{FF2B5EF4-FFF2-40B4-BE49-F238E27FC236}">
              <a16:creationId xmlns:a16="http://schemas.microsoft.com/office/drawing/2014/main" id="{3677F987-CDD6-4910-967B-C260A2720362}"/>
            </a:ext>
          </a:extLst>
        </xdr:cNvPr>
        <xdr:cNvSpPr txBox="1"/>
      </xdr:nvSpPr>
      <xdr:spPr>
        <a:xfrm>
          <a:off x="240220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984" name="TextBox 983">
          <a:extLst>
            <a:ext uri="{FF2B5EF4-FFF2-40B4-BE49-F238E27FC236}">
              <a16:creationId xmlns:a16="http://schemas.microsoft.com/office/drawing/2014/main" id="{C739C83B-28FF-48FB-BF81-7232A587D8BC}"/>
            </a:ext>
          </a:extLst>
        </xdr:cNvPr>
        <xdr:cNvSpPr txBox="1"/>
      </xdr:nvSpPr>
      <xdr:spPr>
        <a:xfrm>
          <a:off x="24012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382727"/>
    <xdr:sp macro="" textlink="">
      <xdr:nvSpPr>
        <xdr:cNvPr id="985" name="TextBox 984">
          <a:extLst>
            <a:ext uri="{FF2B5EF4-FFF2-40B4-BE49-F238E27FC236}">
              <a16:creationId xmlns:a16="http://schemas.microsoft.com/office/drawing/2014/main" id="{9AC91FD0-91C9-4AE3-B909-D82CE156109B}"/>
            </a:ext>
          </a:extLst>
        </xdr:cNvPr>
        <xdr:cNvSpPr txBox="1"/>
      </xdr:nvSpPr>
      <xdr:spPr>
        <a:xfrm>
          <a:off x="240220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1333500</xdr:colOff>
      <xdr:row>0</xdr:row>
      <xdr:rowOff>0</xdr:rowOff>
    </xdr:from>
    <xdr:ext cx="65" cy="1222654"/>
    <xdr:sp macro="" textlink="">
      <xdr:nvSpPr>
        <xdr:cNvPr id="986" name="TextBox 985">
          <a:extLst>
            <a:ext uri="{FF2B5EF4-FFF2-40B4-BE49-F238E27FC236}">
              <a16:creationId xmlns:a16="http://schemas.microsoft.com/office/drawing/2014/main" id="{A5447F01-1C19-4938-A02A-16D1ABC8BF9B}"/>
            </a:ext>
          </a:extLst>
        </xdr:cNvPr>
        <xdr:cNvSpPr txBox="1"/>
      </xdr:nvSpPr>
      <xdr:spPr>
        <a:xfrm>
          <a:off x="240411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987" name="TextBox 986">
          <a:extLst>
            <a:ext uri="{FF2B5EF4-FFF2-40B4-BE49-F238E27FC236}">
              <a16:creationId xmlns:a16="http://schemas.microsoft.com/office/drawing/2014/main" id="{6E91BA5F-94BA-4541-9F51-054449683A4B}"/>
            </a:ext>
          </a:extLst>
        </xdr:cNvPr>
        <xdr:cNvSpPr txBox="1"/>
      </xdr:nvSpPr>
      <xdr:spPr>
        <a:xfrm>
          <a:off x="24012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839927"/>
    <xdr:sp macro="" textlink="">
      <xdr:nvSpPr>
        <xdr:cNvPr id="988" name="TextBox 987">
          <a:extLst>
            <a:ext uri="{FF2B5EF4-FFF2-40B4-BE49-F238E27FC236}">
              <a16:creationId xmlns:a16="http://schemas.microsoft.com/office/drawing/2014/main" id="{7CB4E025-CE8C-4A88-9AB5-D70AD3F4309E}"/>
            </a:ext>
          </a:extLst>
        </xdr:cNvPr>
        <xdr:cNvSpPr txBox="1"/>
      </xdr:nvSpPr>
      <xdr:spPr>
        <a:xfrm>
          <a:off x="240220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989" name="TextBox 988">
          <a:extLst>
            <a:ext uri="{FF2B5EF4-FFF2-40B4-BE49-F238E27FC236}">
              <a16:creationId xmlns:a16="http://schemas.microsoft.com/office/drawing/2014/main" id="{9BE9ABC2-7472-45F6-A0D7-20281F2F3A83}"/>
            </a:ext>
          </a:extLst>
        </xdr:cNvPr>
        <xdr:cNvSpPr txBox="1"/>
      </xdr:nvSpPr>
      <xdr:spPr>
        <a:xfrm>
          <a:off x="24012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382727"/>
    <xdr:sp macro="" textlink="">
      <xdr:nvSpPr>
        <xdr:cNvPr id="990" name="TextBox 989">
          <a:extLst>
            <a:ext uri="{FF2B5EF4-FFF2-40B4-BE49-F238E27FC236}">
              <a16:creationId xmlns:a16="http://schemas.microsoft.com/office/drawing/2014/main" id="{C7C41713-6354-4D8C-AE57-E678DA1CCD45}"/>
            </a:ext>
          </a:extLst>
        </xdr:cNvPr>
        <xdr:cNvSpPr txBox="1"/>
      </xdr:nvSpPr>
      <xdr:spPr>
        <a:xfrm>
          <a:off x="240220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1333500</xdr:colOff>
      <xdr:row>0</xdr:row>
      <xdr:rowOff>0</xdr:rowOff>
    </xdr:from>
    <xdr:ext cx="65" cy="1222654"/>
    <xdr:sp macro="" textlink="">
      <xdr:nvSpPr>
        <xdr:cNvPr id="991" name="TextBox 990">
          <a:extLst>
            <a:ext uri="{FF2B5EF4-FFF2-40B4-BE49-F238E27FC236}">
              <a16:creationId xmlns:a16="http://schemas.microsoft.com/office/drawing/2014/main" id="{785D7355-6604-4C64-8175-5630FD8D110D}"/>
            </a:ext>
          </a:extLst>
        </xdr:cNvPr>
        <xdr:cNvSpPr txBox="1"/>
      </xdr:nvSpPr>
      <xdr:spPr>
        <a:xfrm>
          <a:off x="240411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992" name="TextBox 991">
          <a:extLst>
            <a:ext uri="{FF2B5EF4-FFF2-40B4-BE49-F238E27FC236}">
              <a16:creationId xmlns:a16="http://schemas.microsoft.com/office/drawing/2014/main" id="{3DD5BC87-0A66-4EC5-8B3D-402991ECB3ED}"/>
            </a:ext>
          </a:extLst>
        </xdr:cNvPr>
        <xdr:cNvSpPr txBox="1"/>
      </xdr:nvSpPr>
      <xdr:spPr>
        <a:xfrm>
          <a:off x="24012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839927"/>
    <xdr:sp macro="" textlink="">
      <xdr:nvSpPr>
        <xdr:cNvPr id="993" name="TextBox 992">
          <a:extLst>
            <a:ext uri="{FF2B5EF4-FFF2-40B4-BE49-F238E27FC236}">
              <a16:creationId xmlns:a16="http://schemas.microsoft.com/office/drawing/2014/main" id="{CCCA8076-5A4A-491F-88B6-43227709FB92}"/>
            </a:ext>
          </a:extLst>
        </xdr:cNvPr>
        <xdr:cNvSpPr txBox="1"/>
      </xdr:nvSpPr>
      <xdr:spPr>
        <a:xfrm>
          <a:off x="240220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994" name="TextBox 993">
          <a:extLst>
            <a:ext uri="{FF2B5EF4-FFF2-40B4-BE49-F238E27FC236}">
              <a16:creationId xmlns:a16="http://schemas.microsoft.com/office/drawing/2014/main" id="{FD69253A-6388-4E65-939D-89FB5C470F63}"/>
            </a:ext>
          </a:extLst>
        </xdr:cNvPr>
        <xdr:cNvSpPr txBox="1"/>
      </xdr:nvSpPr>
      <xdr:spPr>
        <a:xfrm>
          <a:off x="24012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382727"/>
    <xdr:sp macro="" textlink="">
      <xdr:nvSpPr>
        <xdr:cNvPr id="995" name="TextBox 994">
          <a:extLst>
            <a:ext uri="{FF2B5EF4-FFF2-40B4-BE49-F238E27FC236}">
              <a16:creationId xmlns:a16="http://schemas.microsoft.com/office/drawing/2014/main" id="{8F76FC42-C482-4C03-9065-304EC40162DA}"/>
            </a:ext>
          </a:extLst>
        </xdr:cNvPr>
        <xdr:cNvSpPr txBox="1"/>
      </xdr:nvSpPr>
      <xdr:spPr>
        <a:xfrm>
          <a:off x="240220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1333500</xdr:colOff>
      <xdr:row>0</xdr:row>
      <xdr:rowOff>0</xdr:rowOff>
    </xdr:from>
    <xdr:ext cx="65" cy="1222654"/>
    <xdr:sp macro="" textlink="">
      <xdr:nvSpPr>
        <xdr:cNvPr id="996" name="TextBox 995">
          <a:extLst>
            <a:ext uri="{FF2B5EF4-FFF2-40B4-BE49-F238E27FC236}">
              <a16:creationId xmlns:a16="http://schemas.microsoft.com/office/drawing/2014/main" id="{7D769C6A-91B0-4FA5-95E4-BD6A7973F874}"/>
            </a:ext>
          </a:extLst>
        </xdr:cNvPr>
        <xdr:cNvSpPr txBox="1"/>
      </xdr:nvSpPr>
      <xdr:spPr>
        <a:xfrm>
          <a:off x="240411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997" name="TextBox 996">
          <a:extLst>
            <a:ext uri="{FF2B5EF4-FFF2-40B4-BE49-F238E27FC236}">
              <a16:creationId xmlns:a16="http://schemas.microsoft.com/office/drawing/2014/main" id="{9B83E57C-C615-4C92-AE7E-8CD037A8B39E}"/>
            </a:ext>
          </a:extLst>
        </xdr:cNvPr>
        <xdr:cNvSpPr txBox="1"/>
      </xdr:nvSpPr>
      <xdr:spPr>
        <a:xfrm>
          <a:off x="24012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839927"/>
    <xdr:sp macro="" textlink="">
      <xdr:nvSpPr>
        <xdr:cNvPr id="998" name="TextBox 997">
          <a:extLst>
            <a:ext uri="{FF2B5EF4-FFF2-40B4-BE49-F238E27FC236}">
              <a16:creationId xmlns:a16="http://schemas.microsoft.com/office/drawing/2014/main" id="{04B0B986-D139-447E-880E-4D0F45ED90FD}"/>
            </a:ext>
          </a:extLst>
        </xdr:cNvPr>
        <xdr:cNvSpPr txBox="1"/>
      </xdr:nvSpPr>
      <xdr:spPr>
        <a:xfrm>
          <a:off x="240220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999" name="TextBox 998">
          <a:extLst>
            <a:ext uri="{FF2B5EF4-FFF2-40B4-BE49-F238E27FC236}">
              <a16:creationId xmlns:a16="http://schemas.microsoft.com/office/drawing/2014/main" id="{1D34F674-6F3E-4673-8384-2C1CC376AD0B}"/>
            </a:ext>
          </a:extLst>
        </xdr:cNvPr>
        <xdr:cNvSpPr txBox="1"/>
      </xdr:nvSpPr>
      <xdr:spPr>
        <a:xfrm>
          <a:off x="24012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382727"/>
    <xdr:sp macro="" textlink="">
      <xdr:nvSpPr>
        <xdr:cNvPr id="1000" name="TextBox 999">
          <a:extLst>
            <a:ext uri="{FF2B5EF4-FFF2-40B4-BE49-F238E27FC236}">
              <a16:creationId xmlns:a16="http://schemas.microsoft.com/office/drawing/2014/main" id="{B3848C64-9770-4154-B7BD-71DFCA7ECBAF}"/>
            </a:ext>
          </a:extLst>
        </xdr:cNvPr>
        <xdr:cNvSpPr txBox="1"/>
      </xdr:nvSpPr>
      <xdr:spPr>
        <a:xfrm>
          <a:off x="240220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1333500</xdr:colOff>
      <xdr:row>0</xdr:row>
      <xdr:rowOff>0</xdr:rowOff>
    </xdr:from>
    <xdr:ext cx="65" cy="1222654"/>
    <xdr:sp macro="" textlink="">
      <xdr:nvSpPr>
        <xdr:cNvPr id="1001" name="TextBox 1000">
          <a:extLst>
            <a:ext uri="{FF2B5EF4-FFF2-40B4-BE49-F238E27FC236}">
              <a16:creationId xmlns:a16="http://schemas.microsoft.com/office/drawing/2014/main" id="{C48D5E46-BF2D-4543-B937-B8678D9C2937}"/>
            </a:ext>
          </a:extLst>
        </xdr:cNvPr>
        <xdr:cNvSpPr txBox="1"/>
      </xdr:nvSpPr>
      <xdr:spPr>
        <a:xfrm>
          <a:off x="240411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1002" name="TextBox 1001">
          <a:extLst>
            <a:ext uri="{FF2B5EF4-FFF2-40B4-BE49-F238E27FC236}">
              <a16:creationId xmlns:a16="http://schemas.microsoft.com/office/drawing/2014/main" id="{048EBD09-902A-46E8-A674-6D04DF85649E}"/>
            </a:ext>
          </a:extLst>
        </xdr:cNvPr>
        <xdr:cNvSpPr txBox="1"/>
      </xdr:nvSpPr>
      <xdr:spPr>
        <a:xfrm>
          <a:off x="24012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839927"/>
    <xdr:sp macro="" textlink="">
      <xdr:nvSpPr>
        <xdr:cNvPr id="1003" name="TextBox 1002">
          <a:extLst>
            <a:ext uri="{FF2B5EF4-FFF2-40B4-BE49-F238E27FC236}">
              <a16:creationId xmlns:a16="http://schemas.microsoft.com/office/drawing/2014/main" id="{8DD9738B-AEFC-4700-9AB0-712087D33DC1}"/>
            </a:ext>
          </a:extLst>
        </xdr:cNvPr>
        <xdr:cNvSpPr txBox="1"/>
      </xdr:nvSpPr>
      <xdr:spPr>
        <a:xfrm>
          <a:off x="240220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1004" name="TextBox 1003">
          <a:extLst>
            <a:ext uri="{FF2B5EF4-FFF2-40B4-BE49-F238E27FC236}">
              <a16:creationId xmlns:a16="http://schemas.microsoft.com/office/drawing/2014/main" id="{566CF610-F017-4A62-9023-081C351A20A0}"/>
            </a:ext>
          </a:extLst>
        </xdr:cNvPr>
        <xdr:cNvSpPr txBox="1"/>
      </xdr:nvSpPr>
      <xdr:spPr>
        <a:xfrm>
          <a:off x="24012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382727"/>
    <xdr:sp macro="" textlink="">
      <xdr:nvSpPr>
        <xdr:cNvPr id="1005" name="TextBox 1004">
          <a:extLst>
            <a:ext uri="{FF2B5EF4-FFF2-40B4-BE49-F238E27FC236}">
              <a16:creationId xmlns:a16="http://schemas.microsoft.com/office/drawing/2014/main" id="{0BB0C985-267E-4F36-973B-02A06E67A8C1}"/>
            </a:ext>
          </a:extLst>
        </xdr:cNvPr>
        <xdr:cNvSpPr txBox="1"/>
      </xdr:nvSpPr>
      <xdr:spPr>
        <a:xfrm>
          <a:off x="240220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1333500</xdr:colOff>
      <xdr:row>0</xdr:row>
      <xdr:rowOff>0</xdr:rowOff>
    </xdr:from>
    <xdr:ext cx="65" cy="1222654"/>
    <xdr:sp macro="" textlink="">
      <xdr:nvSpPr>
        <xdr:cNvPr id="1006" name="TextBox 1005">
          <a:extLst>
            <a:ext uri="{FF2B5EF4-FFF2-40B4-BE49-F238E27FC236}">
              <a16:creationId xmlns:a16="http://schemas.microsoft.com/office/drawing/2014/main" id="{6C0552E7-FAC8-49A0-B83B-0EEB8ECF1943}"/>
            </a:ext>
          </a:extLst>
        </xdr:cNvPr>
        <xdr:cNvSpPr txBox="1"/>
      </xdr:nvSpPr>
      <xdr:spPr>
        <a:xfrm>
          <a:off x="240411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1007" name="TextBox 1006">
          <a:extLst>
            <a:ext uri="{FF2B5EF4-FFF2-40B4-BE49-F238E27FC236}">
              <a16:creationId xmlns:a16="http://schemas.microsoft.com/office/drawing/2014/main" id="{293D48D3-06B6-4CA9-A763-0354E2DE3976}"/>
            </a:ext>
          </a:extLst>
        </xdr:cNvPr>
        <xdr:cNvSpPr txBox="1"/>
      </xdr:nvSpPr>
      <xdr:spPr>
        <a:xfrm>
          <a:off x="24012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839927"/>
    <xdr:sp macro="" textlink="">
      <xdr:nvSpPr>
        <xdr:cNvPr id="1008" name="TextBox 1007">
          <a:extLst>
            <a:ext uri="{FF2B5EF4-FFF2-40B4-BE49-F238E27FC236}">
              <a16:creationId xmlns:a16="http://schemas.microsoft.com/office/drawing/2014/main" id="{2D766678-37EF-441B-816C-4B29C175F1A4}"/>
            </a:ext>
          </a:extLst>
        </xdr:cNvPr>
        <xdr:cNvSpPr txBox="1"/>
      </xdr:nvSpPr>
      <xdr:spPr>
        <a:xfrm>
          <a:off x="240220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1009" name="TextBox 1008">
          <a:extLst>
            <a:ext uri="{FF2B5EF4-FFF2-40B4-BE49-F238E27FC236}">
              <a16:creationId xmlns:a16="http://schemas.microsoft.com/office/drawing/2014/main" id="{99B66CF6-0CD0-43D8-A685-AAC7B6424CB6}"/>
            </a:ext>
          </a:extLst>
        </xdr:cNvPr>
        <xdr:cNvSpPr txBox="1"/>
      </xdr:nvSpPr>
      <xdr:spPr>
        <a:xfrm>
          <a:off x="24012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382727"/>
    <xdr:sp macro="" textlink="">
      <xdr:nvSpPr>
        <xdr:cNvPr id="1010" name="TextBox 1009">
          <a:extLst>
            <a:ext uri="{FF2B5EF4-FFF2-40B4-BE49-F238E27FC236}">
              <a16:creationId xmlns:a16="http://schemas.microsoft.com/office/drawing/2014/main" id="{D3B20AA4-05FE-4FF0-AEB2-8D3FB2457B7A}"/>
            </a:ext>
          </a:extLst>
        </xdr:cNvPr>
        <xdr:cNvSpPr txBox="1"/>
      </xdr:nvSpPr>
      <xdr:spPr>
        <a:xfrm>
          <a:off x="240220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1333500</xdr:colOff>
      <xdr:row>0</xdr:row>
      <xdr:rowOff>0</xdr:rowOff>
    </xdr:from>
    <xdr:ext cx="65" cy="1222654"/>
    <xdr:sp macro="" textlink="">
      <xdr:nvSpPr>
        <xdr:cNvPr id="1011" name="TextBox 1010">
          <a:extLst>
            <a:ext uri="{FF2B5EF4-FFF2-40B4-BE49-F238E27FC236}">
              <a16:creationId xmlns:a16="http://schemas.microsoft.com/office/drawing/2014/main" id="{935965C2-571F-4DD9-9794-4262FB119734}"/>
            </a:ext>
          </a:extLst>
        </xdr:cNvPr>
        <xdr:cNvSpPr txBox="1"/>
      </xdr:nvSpPr>
      <xdr:spPr>
        <a:xfrm>
          <a:off x="240411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1012" name="TextBox 1011">
          <a:extLst>
            <a:ext uri="{FF2B5EF4-FFF2-40B4-BE49-F238E27FC236}">
              <a16:creationId xmlns:a16="http://schemas.microsoft.com/office/drawing/2014/main" id="{911D2FD6-9595-4A00-A09D-472C05CD43A5}"/>
            </a:ext>
          </a:extLst>
        </xdr:cNvPr>
        <xdr:cNvSpPr txBox="1"/>
      </xdr:nvSpPr>
      <xdr:spPr>
        <a:xfrm>
          <a:off x="24012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839927"/>
    <xdr:sp macro="" textlink="">
      <xdr:nvSpPr>
        <xdr:cNvPr id="1013" name="TextBox 1012">
          <a:extLst>
            <a:ext uri="{FF2B5EF4-FFF2-40B4-BE49-F238E27FC236}">
              <a16:creationId xmlns:a16="http://schemas.microsoft.com/office/drawing/2014/main" id="{C57B47AA-9F16-4E8E-8804-CB1AAD1ABDE2}"/>
            </a:ext>
          </a:extLst>
        </xdr:cNvPr>
        <xdr:cNvSpPr txBox="1"/>
      </xdr:nvSpPr>
      <xdr:spPr>
        <a:xfrm>
          <a:off x="240220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1014" name="TextBox 1013">
          <a:extLst>
            <a:ext uri="{FF2B5EF4-FFF2-40B4-BE49-F238E27FC236}">
              <a16:creationId xmlns:a16="http://schemas.microsoft.com/office/drawing/2014/main" id="{6B4F8DFA-A233-42B5-B113-292B54BC0182}"/>
            </a:ext>
          </a:extLst>
        </xdr:cNvPr>
        <xdr:cNvSpPr txBox="1"/>
      </xdr:nvSpPr>
      <xdr:spPr>
        <a:xfrm>
          <a:off x="24012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382727"/>
    <xdr:sp macro="" textlink="">
      <xdr:nvSpPr>
        <xdr:cNvPr id="1015" name="TextBox 1014">
          <a:extLst>
            <a:ext uri="{FF2B5EF4-FFF2-40B4-BE49-F238E27FC236}">
              <a16:creationId xmlns:a16="http://schemas.microsoft.com/office/drawing/2014/main" id="{05C36901-3174-49AB-9004-6CA2F0449151}"/>
            </a:ext>
          </a:extLst>
        </xdr:cNvPr>
        <xdr:cNvSpPr txBox="1"/>
      </xdr:nvSpPr>
      <xdr:spPr>
        <a:xfrm>
          <a:off x="240220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1333500</xdr:colOff>
      <xdr:row>0</xdr:row>
      <xdr:rowOff>0</xdr:rowOff>
    </xdr:from>
    <xdr:ext cx="65" cy="1222654"/>
    <xdr:sp macro="" textlink="">
      <xdr:nvSpPr>
        <xdr:cNvPr id="1016" name="TextBox 1015">
          <a:extLst>
            <a:ext uri="{FF2B5EF4-FFF2-40B4-BE49-F238E27FC236}">
              <a16:creationId xmlns:a16="http://schemas.microsoft.com/office/drawing/2014/main" id="{607F6360-3543-44E1-885D-E4EBC6494CCD}"/>
            </a:ext>
          </a:extLst>
        </xdr:cNvPr>
        <xdr:cNvSpPr txBox="1"/>
      </xdr:nvSpPr>
      <xdr:spPr>
        <a:xfrm>
          <a:off x="240411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1017" name="TextBox 1016">
          <a:extLst>
            <a:ext uri="{FF2B5EF4-FFF2-40B4-BE49-F238E27FC236}">
              <a16:creationId xmlns:a16="http://schemas.microsoft.com/office/drawing/2014/main" id="{8EDDA76B-E88F-461B-AAFF-33CDC3E843D9}"/>
            </a:ext>
          </a:extLst>
        </xdr:cNvPr>
        <xdr:cNvSpPr txBox="1"/>
      </xdr:nvSpPr>
      <xdr:spPr>
        <a:xfrm>
          <a:off x="24012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839927"/>
    <xdr:sp macro="" textlink="">
      <xdr:nvSpPr>
        <xdr:cNvPr id="1018" name="TextBox 1017">
          <a:extLst>
            <a:ext uri="{FF2B5EF4-FFF2-40B4-BE49-F238E27FC236}">
              <a16:creationId xmlns:a16="http://schemas.microsoft.com/office/drawing/2014/main" id="{3C5A4071-800A-4D33-B45D-009001FFF644}"/>
            </a:ext>
          </a:extLst>
        </xdr:cNvPr>
        <xdr:cNvSpPr txBox="1"/>
      </xdr:nvSpPr>
      <xdr:spPr>
        <a:xfrm>
          <a:off x="240220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1019" name="TextBox 1018">
          <a:extLst>
            <a:ext uri="{FF2B5EF4-FFF2-40B4-BE49-F238E27FC236}">
              <a16:creationId xmlns:a16="http://schemas.microsoft.com/office/drawing/2014/main" id="{CF08EBD2-6F09-40BD-990C-5E6EBE2DB5C4}"/>
            </a:ext>
          </a:extLst>
        </xdr:cNvPr>
        <xdr:cNvSpPr txBox="1"/>
      </xdr:nvSpPr>
      <xdr:spPr>
        <a:xfrm>
          <a:off x="24012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382727"/>
    <xdr:sp macro="" textlink="">
      <xdr:nvSpPr>
        <xdr:cNvPr id="1020" name="TextBox 1019">
          <a:extLst>
            <a:ext uri="{FF2B5EF4-FFF2-40B4-BE49-F238E27FC236}">
              <a16:creationId xmlns:a16="http://schemas.microsoft.com/office/drawing/2014/main" id="{0D0AA428-BF84-49D6-9E3A-0CAB20CAB571}"/>
            </a:ext>
          </a:extLst>
        </xdr:cNvPr>
        <xdr:cNvSpPr txBox="1"/>
      </xdr:nvSpPr>
      <xdr:spPr>
        <a:xfrm>
          <a:off x="240220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1333500</xdr:colOff>
      <xdr:row>0</xdr:row>
      <xdr:rowOff>0</xdr:rowOff>
    </xdr:from>
    <xdr:ext cx="65" cy="1222654"/>
    <xdr:sp macro="" textlink="">
      <xdr:nvSpPr>
        <xdr:cNvPr id="1021" name="TextBox 1020">
          <a:extLst>
            <a:ext uri="{FF2B5EF4-FFF2-40B4-BE49-F238E27FC236}">
              <a16:creationId xmlns:a16="http://schemas.microsoft.com/office/drawing/2014/main" id="{CF91388D-890A-464E-B539-F24FB0F6D19A}"/>
            </a:ext>
          </a:extLst>
        </xdr:cNvPr>
        <xdr:cNvSpPr txBox="1"/>
      </xdr:nvSpPr>
      <xdr:spPr>
        <a:xfrm>
          <a:off x="240411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1022" name="TextBox 1021">
          <a:extLst>
            <a:ext uri="{FF2B5EF4-FFF2-40B4-BE49-F238E27FC236}">
              <a16:creationId xmlns:a16="http://schemas.microsoft.com/office/drawing/2014/main" id="{E5852DC3-B785-44BE-9D31-C94CE67A2F56}"/>
            </a:ext>
          </a:extLst>
        </xdr:cNvPr>
        <xdr:cNvSpPr txBox="1"/>
      </xdr:nvSpPr>
      <xdr:spPr>
        <a:xfrm>
          <a:off x="24012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839927"/>
    <xdr:sp macro="" textlink="">
      <xdr:nvSpPr>
        <xdr:cNvPr id="1023" name="TextBox 1022">
          <a:extLst>
            <a:ext uri="{FF2B5EF4-FFF2-40B4-BE49-F238E27FC236}">
              <a16:creationId xmlns:a16="http://schemas.microsoft.com/office/drawing/2014/main" id="{89806BF6-7453-46AE-ADC5-0D6DDA11BD2A}"/>
            </a:ext>
          </a:extLst>
        </xdr:cNvPr>
        <xdr:cNvSpPr txBox="1"/>
      </xdr:nvSpPr>
      <xdr:spPr>
        <a:xfrm>
          <a:off x="240220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1024" name="TextBox 1023">
          <a:extLst>
            <a:ext uri="{FF2B5EF4-FFF2-40B4-BE49-F238E27FC236}">
              <a16:creationId xmlns:a16="http://schemas.microsoft.com/office/drawing/2014/main" id="{6314D910-6AD4-4EEC-AD17-984646E11E3F}"/>
            </a:ext>
          </a:extLst>
        </xdr:cNvPr>
        <xdr:cNvSpPr txBox="1"/>
      </xdr:nvSpPr>
      <xdr:spPr>
        <a:xfrm>
          <a:off x="24012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382727"/>
    <xdr:sp macro="" textlink="">
      <xdr:nvSpPr>
        <xdr:cNvPr id="1025" name="TextBox 1024">
          <a:extLst>
            <a:ext uri="{FF2B5EF4-FFF2-40B4-BE49-F238E27FC236}">
              <a16:creationId xmlns:a16="http://schemas.microsoft.com/office/drawing/2014/main" id="{5E3FF1C2-2CF3-4CB7-9DE1-B1F6C4A052F2}"/>
            </a:ext>
          </a:extLst>
        </xdr:cNvPr>
        <xdr:cNvSpPr txBox="1"/>
      </xdr:nvSpPr>
      <xdr:spPr>
        <a:xfrm>
          <a:off x="240220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1333500</xdr:colOff>
      <xdr:row>0</xdr:row>
      <xdr:rowOff>0</xdr:rowOff>
    </xdr:from>
    <xdr:ext cx="65" cy="1222654"/>
    <xdr:sp macro="" textlink="">
      <xdr:nvSpPr>
        <xdr:cNvPr id="1026" name="TextBox 1025">
          <a:extLst>
            <a:ext uri="{FF2B5EF4-FFF2-40B4-BE49-F238E27FC236}">
              <a16:creationId xmlns:a16="http://schemas.microsoft.com/office/drawing/2014/main" id="{C5AA272F-CAB9-443B-8A2B-76AEE0887543}"/>
            </a:ext>
          </a:extLst>
        </xdr:cNvPr>
        <xdr:cNvSpPr txBox="1"/>
      </xdr:nvSpPr>
      <xdr:spPr>
        <a:xfrm>
          <a:off x="240411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1027" name="TextBox 1026">
          <a:extLst>
            <a:ext uri="{FF2B5EF4-FFF2-40B4-BE49-F238E27FC236}">
              <a16:creationId xmlns:a16="http://schemas.microsoft.com/office/drawing/2014/main" id="{52EC0708-F357-4307-B85E-E899D803109B}"/>
            </a:ext>
          </a:extLst>
        </xdr:cNvPr>
        <xdr:cNvSpPr txBox="1"/>
      </xdr:nvSpPr>
      <xdr:spPr>
        <a:xfrm>
          <a:off x="24012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839927"/>
    <xdr:sp macro="" textlink="">
      <xdr:nvSpPr>
        <xdr:cNvPr id="1028" name="TextBox 1027">
          <a:extLst>
            <a:ext uri="{FF2B5EF4-FFF2-40B4-BE49-F238E27FC236}">
              <a16:creationId xmlns:a16="http://schemas.microsoft.com/office/drawing/2014/main" id="{23728BE5-7DA9-40A0-AD0E-D25A516010E2}"/>
            </a:ext>
          </a:extLst>
        </xdr:cNvPr>
        <xdr:cNvSpPr txBox="1"/>
      </xdr:nvSpPr>
      <xdr:spPr>
        <a:xfrm>
          <a:off x="240220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1029" name="TextBox 1028">
          <a:extLst>
            <a:ext uri="{FF2B5EF4-FFF2-40B4-BE49-F238E27FC236}">
              <a16:creationId xmlns:a16="http://schemas.microsoft.com/office/drawing/2014/main" id="{FCAE8F5A-4170-4C20-8F53-95FD551FE6AE}"/>
            </a:ext>
          </a:extLst>
        </xdr:cNvPr>
        <xdr:cNvSpPr txBox="1"/>
      </xdr:nvSpPr>
      <xdr:spPr>
        <a:xfrm>
          <a:off x="24012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382727"/>
    <xdr:sp macro="" textlink="">
      <xdr:nvSpPr>
        <xdr:cNvPr id="1030" name="TextBox 1029">
          <a:extLst>
            <a:ext uri="{FF2B5EF4-FFF2-40B4-BE49-F238E27FC236}">
              <a16:creationId xmlns:a16="http://schemas.microsoft.com/office/drawing/2014/main" id="{E8B755AB-EE9D-4474-B934-86E942C9D245}"/>
            </a:ext>
          </a:extLst>
        </xdr:cNvPr>
        <xdr:cNvSpPr txBox="1"/>
      </xdr:nvSpPr>
      <xdr:spPr>
        <a:xfrm>
          <a:off x="240220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1333500</xdr:colOff>
      <xdr:row>0</xdr:row>
      <xdr:rowOff>0</xdr:rowOff>
    </xdr:from>
    <xdr:ext cx="65" cy="1222654"/>
    <xdr:sp macro="" textlink="">
      <xdr:nvSpPr>
        <xdr:cNvPr id="1031" name="TextBox 1030">
          <a:extLst>
            <a:ext uri="{FF2B5EF4-FFF2-40B4-BE49-F238E27FC236}">
              <a16:creationId xmlns:a16="http://schemas.microsoft.com/office/drawing/2014/main" id="{3100DAA6-0E4D-4D6C-A644-3C090C79710F}"/>
            </a:ext>
          </a:extLst>
        </xdr:cNvPr>
        <xdr:cNvSpPr txBox="1"/>
      </xdr:nvSpPr>
      <xdr:spPr>
        <a:xfrm>
          <a:off x="240411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1032" name="TextBox 1031">
          <a:extLst>
            <a:ext uri="{FF2B5EF4-FFF2-40B4-BE49-F238E27FC236}">
              <a16:creationId xmlns:a16="http://schemas.microsoft.com/office/drawing/2014/main" id="{BB8BF1F1-01A5-4891-9EF1-E6B2715913F0}"/>
            </a:ext>
          </a:extLst>
        </xdr:cNvPr>
        <xdr:cNvSpPr txBox="1"/>
      </xdr:nvSpPr>
      <xdr:spPr>
        <a:xfrm>
          <a:off x="24012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839927"/>
    <xdr:sp macro="" textlink="">
      <xdr:nvSpPr>
        <xdr:cNvPr id="1033" name="TextBox 1032">
          <a:extLst>
            <a:ext uri="{FF2B5EF4-FFF2-40B4-BE49-F238E27FC236}">
              <a16:creationId xmlns:a16="http://schemas.microsoft.com/office/drawing/2014/main" id="{02A5C0FF-6838-48AF-9264-FC4E8120D187}"/>
            </a:ext>
          </a:extLst>
        </xdr:cNvPr>
        <xdr:cNvSpPr txBox="1"/>
      </xdr:nvSpPr>
      <xdr:spPr>
        <a:xfrm>
          <a:off x="240220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1034" name="TextBox 1033">
          <a:extLst>
            <a:ext uri="{FF2B5EF4-FFF2-40B4-BE49-F238E27FC236}">
              <a16:creationId xmlns:a16="http://schemas.microsoft.com/office/drawing/2014/main" id="{91280C10-95AA-4715-A3DB-D6CAA77E7BEC}"/>
            </a:ext>
          </a:extLst>
        </xdr:cNvPr>
        <xdr:cNvSpPr txBox="1"/>
      </xdr:nvSpPr>
      <xdr:spPr>
        <a:xfrm>
          <a:off x="24012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382727"/>
    <xdr:sp macro="" textlink="">
      <xdr:nvSpPr>
        <xdr:cNvPr id="1035" name="TextBox 1034">
          <a:extLst>
            <a:ext uri="{FF2B5EF4-FFF2-40B4-BE49-F238E27FC236}">
              <a16:creationId xmlns:a16="http://schemas.microsoft.com/office/drawing/2014/main" id="{21388E16-899C-4794-BE74-6806CFCDFE18}"/>
            </a:ext>
          </a:extLst>
        </xdr:cNvPr>
        <xdr:cNvSpPr txBox="1"/>
      </xdr:nvSpPr>
      <xdr:spPr>
        <a:xfrm>
          <a:off x="240220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1333500</xdr:colOff>
      <xdr:row>0</xdr:row>
      <xdr:rowOff>0</xdr:rowOff>
    </xdr:from>
    <xdr:ext cx="65" cy="1222654"/>
    <xdr:sp macro="" textlink="">
      <xdr:nvSpPr>
        <xdr:cNvPr id="1036" name="TextBox 1035">
          <a:extLst>
            <a:ext uri="{FF2B5EF4-FFF2-40B4-BE49-F238E27FC236}">
              <a16:creationId xmlns:a16="http://schemas.microsoft.com/office/drawing/2014/main" id="{D406AA98-114B-47B0-8E8F-F5DB081C39D0}"/>
            </a:ext>
          </a:extLst>
        </xdr:cNvPr>
        <xdr:cNvSpPr txBox="1"/>
      </xdr:nvSpPr>
      <xdr:spPr>
        <a:xfrm>
          <a:off x="240411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1037" name="TextBox 1036">
          <a:extLst>
            <a:ext uri="{FF2B5EF4-FFF2-40B4-BE49-F238E27FC236}">
              <a16:creationId xmlns:a16="http://schemas.microsoft.com/office/drawing/2014/main" id="{ECF887DD-0A83-43AB-8ECF-E86624FB20D3}"/>
            </a:ext>
          </a:extLst>
        </xdr:cNvPr>
        <xdr:cNvSpPr txBox="1"/>
      </xdr:nvSpPr>
      <xdr:spPr>
        <a:xfrm>
          <a:off x="24012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839927"/>
    <xdr:sp macro="" textlink="">
      <xdr:nvSpPr>
        <xdr:cNvPr id="1038" name="TextBox 1037">
          <a:extLst>
            <a:ext uri="{FF2B5EF4-FFF2-40B4-BE49-F238E27FC236}">
              <a16:creationId xmlns:a16="http://schemas.microsoft.com/office/drawing/2014/main" id="{2FDEE78B-B31D-4C16-978C-E963380739F1}"/>
            </a:ext>
          </a:extLst>
        </xdr:cNvPr>
        <xdr:cNvSpPr txBox="1"/>
      </xdr:nvSpPr>
      <xdr:spPr>
        <a:xfrm>
          <a:off x="240220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1039" name="TextBox 1038">
          <a:extLst>
            <a:ext uri="{FF2B5EF4-FFF2-40B4-BE49-F238E27FC236}">
              <a16:creationId xmlns:a16="http://schemas.microsoft.com/office/drawing/2014/main" id="{8B1442BB-4072-4FBB-A291-58C206964DF2}"/>
            </a:ext>
          </a:extLst>
        </xdr:cNvPr>
        <xdr:cNvSpPr txBox="1"/>
      </xdr:nvSpPr>
      <xdr:spPr>
        <a:xfrm>
          <a:off x="24012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382727"/>
    <xdr:sp macro="" textlink="">
      <xdr:nvSpPr>
        <xdr:cNvPr id="1040" name="TextBox 1039">
          <a:extLst>
            <a:ext uri="{FF2B5EF4-FFF2-40B4-BE49-F238E27FC236}">
              <a16:creationId xmlns:a16="http://schemas.microsoft.com/office/drawing/2014/main" id="{F8D8BEF2-F8FB-4739-8480-4BBF7EC6102C}"/>
            </a:ext>
          </a:extLst>
        </xdr:cNvPr>
        <xdr:cNvSpPr txBox="1"/>
      </xdr:nvSpPr>
      <xdr:spPr>
        <a:xfrm>
          <a:off x="240220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1333500</xdr:colOff>
      <xdr:row>0</xdr:row>
      <xdr:rowOff>0</xdr:rowOff>
    </xdr:from>
    <xdr:ext cx="65" cy="1222654"/>
    <xdr:sp macro="" textlink="">
      <xdr:nvSpPr>
        <xdr:cNvPr id="1041" name="TextBox 1040">
          <a:extLst>
            <a:ext uri="{FF2B5EF4-FFF2-40B4-BE49-F238E27FC236}">
              <a16:creationId xmlns:a16="http://schemas.microsoft.com/office/drawing/2014/main" id="{65B8BAC2-23C6-4D13-8F53-8EF62889E042}"/>
            </a:ext>
          </a:extLst>
        </xdr:cNvPr>
        <xdr:cNvSpPr txBox="1"/>
      </xdr:nvSpPr>
      <xdr:spPr>
        <a:xfrm>
          <a:off x="240411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1042" name="TextBox 1041">
          <a:extLst>
            <a:ext uri="{FF2B5EF4-FFF2-40B4-BE49-F238E27FC236}">
              <a16:creationId xmlns:a16="http://schemas.microsoft.com/office/drawing/2014/main" id="{BDF9A605-CAC6-4506-97C0-09F5C459ACD5}"/>
            </a:ext>
          </a:extLst>
        </xdr:cNvPr>
        <xdr:cNvSpPr txBox="1"/>
      </xdr:nvSpPr>
      <xdr:spPr>
        <a:xfrm>
          <a:off x="24012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839927"/>
    <xdr:sp macro="" textlink="">
      <xdr:nvSpPr>
        <xdr:cNvPr id="1043" name="TextBox 1042">
          <a:extLst>
            <a:ext uri="{FF2B5EF4-FFF2-40B4-BE49-F238E27FC236}">
              <a16:creationId xmlns:a16="http://schemas.microsoft.com/office/drawing/2014/main" id="{806852DA-A64E-41AA-B4CE-F07E1D0DFD35}"/>
            </a:ext>
          </a:extLst>
        </xdr:cNvPr>
        <xdr:cNvSpPr txBox="1"/>
      </xdr:nvSpPr>
      <xdr:spPr>
        <a:xfrm>
          <a:off x="240220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1044" name="TextBox 1043">
          <a:extLst>
            <a:ext uri="{FF2B5EF4-FFF2-40B4-BE49-F238E27FC236}">
              <a16:creationId xmlns:a16="http://schemas.microsoft.com/office/drawing/2014/main" id="{6194D514-8685-475D-AF75-CB4582B8186D}"/>
            </a:ext>
          </a:extLst>
        </xdr:cNvPr>
        <xdr:cNvSpPr txBox="1"/>
      </xdr:nvSpPr>
      <xdr:spPr>
        <a:xfrm>
          <a:off x="24012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382727"/>
    <xdr:sp macro="" textlink="">
      <xdr:nvSpPr>
        <xdr:cNvPr id="1045" name="TextBox 1044">
          <a:extLst>
            <a:ext uri="{FF2B5EF4-FFF2-40B4-BE49-F238E27FC236}">
              <a16:creationId xmlns:a16="http://schemas.microsoft.com/office/drawing/2014/main" id="{6B9A55C0-B4C9-4B25-A037-BA8D3672EE87}"/>
            </a:ext>
          </a:extLst>
        </xdr:cNvPr>
        <xdr:cNvSpPr txBox="1"/>
      </xdr:nvSpPr>
      <xdr:spPr>
        <a:xfrm>
          <a:off x="240220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1333500</xdr:colOff>
      <xdr:row>0</xdr:row>
      <xdr:rowOff>0</xdr:rowOff>
    </xdr:from>
    <xdr:ext cx="65" cy="1222654"/>
    <xdr:sp macro="" textlink="">
      <xdr:nvSpPr>
        <xdr:cNvPr id="1046" name="TextBox 1045">
          <a:extLst>
            <a:ext uri="{FF2B5EF4-FFF2-40B4-BE49-F238E27FC236}">
              <a16:creationId xmlns:a16="http://schemas.microsoft.com/office/drawing/2014/main" id="{8CA00CED-6B9B-4B33-95DD-E37C74EBF6E8}"/>
            </a:ext>
          </a:extLst>
        </xdr:cNvPr>
        <xdr:cNvSpPr txBox="1"/>
      </xdr:nvSpPr>
      <xdr:spPr>
        <a:xfrm>
          <a:off x="240411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1047" name="TextBox 1046">
          <a:extLst>
            <a:ext uri="{FF2B5EF4-FFF2-40B4-BE49-F238E27FC236}">
              <a16:creationId xmlns:a16="http://schemas.microsoft.com/office/drawing/2014/main" id="{C1899791-6BD4-46FC-9172-F6AE10E5F4B8}"/>
            </a:ext>
          </a:extLst>
        </xdr:cNvPr>
        <xdr:cNvSpPr txBox="1"/>
      </xdr:nvSpPr>
      <xdr:spPr>
        <a:xfrm>
          <a:off x="24012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839927"/>
    <xdr:sp macro="" textlink="">
      <xdr:nvSpPr>
        <xdr:cNvPr id="1048" name="TextBox 1047">
          <a:extLst>
            <a:ext uri="{FF2B5EF4-FFF2-40B4-BE49-F238E27FC236}">
              <a16:creationId xmlns:a16="http://schemas.microsoft.com/office/drawing/2014/main" id="{95947ADA-B3DB-46C7-AA47-E8AA44CDE074}"/>
            </a:ext>
          </a:extLst>
        </xdr:cNvPr>
        <xdr:cNvSpPr txBox="1"/>
      </xdr:nvSpPr>
      <xdr:spPr>
        <a:xfrm>
          <a:off x="240220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1049" name="TextBox 1048">
          <a:extLst>
            <a:ext uri="{FF2B5EF4-FFF2-40B4-BE49-F238E27FC236}">
              <a16:creationId xmlns:a16="http://schemas.microsoft.com/office/drawing/2014/main" id="{0A6DD024-2334-4048-8500-02156AC8B7C7}"/>
            </a:ext>
          </a:extLst>
        </xdr:cNvPr>
        <xdr:cNvSpPr txBox="1"/>
      </xdr:nvSpPr>
      <xdr:spPr>
        <a:xfrm>
          <a:off x="24012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382727"/>
    <xdr:sp macro="" textlink="">
      <xdr:nvSpPr>
        <xdr:cNvPr id="1050" name="TextBox 1049">
          <a:extLst>
            <a:ext uri="{FF2B5EF4-FFF2-40B4-BE49-F238E27FC236}">
              <a16:creationId xmlns:a16="http://schemas.microsoft.com/office/drawing/2014/main" id="{31A6AD83-A81F-4E7A-B1B7-377150EF53A1}"/>
            </a:ext>
          </a:extLst>
        </xdr:cNvPr>
        <xdr:cNvSpPr txBox="1"/>
      </xdr:nvSpPr>
      <xdr:spPr>
        <a:xfrm>
          <a:off x="240220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1333500</xdr:colOff>
      <xdr:row>0</xdr:row>
      <xdr:rowOff>0</xdr:rowOff>
    </xdr:from>
    <xdr:ext cx="65" cy="1222654"/>
    <xdr:sp macro="" textlink="">
      <xdr:nvSpPr>
        <xdr:cNvPr id="1051" name="TextBox 1050">
          <a:extLst>
            <a:ext uri="{FF2B5EF4-FFF2-40B4-BE49-F238E27FC236}">
              <a16:creationId xmlns:a16="http://schemas.microsoft.com/office/drawing/2014/main" id="{0914DE47-3260-469C-B623-5D6DA0785C51}"/>
            </a:ext>
          </a:extLst>
        </xdr:cNvPr>
        <xdr:cNvSpPr txBox="1"/>
      </xdr:nvSpPr>
      <xdr:spPr>
        <a:xfrm>
          <a:off x="240411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1052" name="TextBox 1051">
          <a:extLst>
            <a:ext uri="{FF2B5EF4-FFF2-40B4-BE49-F238E27FC236}">
              <a16:creationId xmlns:a16="http://schemas.microsoft.com/office/drawing/2014/main" id="{B2A934A2-336F-4CBC-9392-57F7267C6079}"/>
            </a:ext>
          </a:extLst>
        </xdr:cNvPr>
        <xdr:cNvSpPr txBox="1"/>
      </xdr:nvSpPr>
      <xdr:spPr>
        <a:xfrm>
          <a:off x="24012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839927"/>
    <xdr:sp macro="" textlink="">
      <xdr:nvSpPr>
        <xdr:cNvPr id="1053" name="TextBox 1052">
          <a:extLst>
            <a:ext uri="{FF2B5EF4-FFF2-40B4-BE49-F238E27FC236}">
              <a16:creationId xmlns:a16="http://schemas.microsoft.com/office/drawing/2014/main" id="{4AAD0E2E-CE2D-4F8D-91A8-4DBF9634F445}"/>
            </a:ext>
          </a:extLst>
        </xdr:cNvPr>
        <xdr:cNvSpPr txBox="1"/>
      </xdr:nvSpPr>
      <xdr:spPr>
        <a:xfrm>
          <a:off x="240220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1054" name="TextBox 1053">
          <a:extLst>
            <a:ext uri="{FF2B5EF4-FFF2-40B4-BE49-F238E27FC236}">
              <a16:creationId xmlns:a16="http://schemas.microsoft.com/office/drawing/2014/main" id="{F0695E8E-AA63-4E46-9F02-41ED1F6540FD}"/>
            </a:ext>
          </a:extLst>
        </xdr:cNvPr>
        <xdr:cNvSpPr txBox="1"/>
      </xdr:nvSpPr>
      <xdr:spPr>
        <a:xfrm>
          <a:off x="24012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382727"/>
    <xdr:sp macro="" textlink="">
      <xdr:nvSpPr>
        <xdr:cNvPr id="1055" name="TextBox 1054">
          <a:extLst>
            <a:ext uri="{FF2B5EF4-FFF2-40B4-BE49-F238E27FC236}">
              <a16:creationId xmlns:a16="http://schemas.microsoft.com/office/drawing/2014/main" id="{45A594E1-E2AE-408B-925F-8D1B7C5CA425}"/>
            </a:ext>
          </a:extLst>
        </xdr:cNvPr>
        <xdr:cNvSpPr txBox="1"/>
      </xdr:nvSpPr>
      <xdr:spPr>
        <a:xfrm>
          <a:off x="240220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1333500</xdr:colOff>
      <xdr:row>0</xdr:row>
      <xdr:rowOff>0</xdr:rowOff>
    </xdr:from>
    <xdr:ext cx="65" cy="1222654"/>
    <xdr:sp macro="" textlink="">
      <xdr:nvSpPr>
        <xdr:cNvPr id="1056" name="TextBox 1055">
          <a:extLst>
            <a:ext uri="{FF2B5EF4-FFF2-40B4-BE49-F238E27FC236}">
              <a16:creationId xmlns:a16="http://schemas.microsoft.com/office/drawing/2014/main" id="{5439773F-F7C6-4BE3-859F-013B8ACBB527}"/>
            </a:ext>
          </a:extLst>
        </xdr:cNvPr>
        <xdr:cNvSpPr txBox="1"/>
      </xdr:nvSpPr>
      <xdr:spPr>
        <a:xfrm>
          <a:off x="240411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1057" name="TextBox 1056">
          <a:extLst>
            <a:ext uri="{FF2B5EF4-FFF2-40B4-BE49-F238E27FC236}">
              <a16:creationId xmlns:a16="http://schemas.microsoft.com/office/drawing/2014/main" id="{E4B59ADA-27E5-4878-9C54-3F201A8836C6}"/>
            </a:ext>
          </a:extLst>
        </xdr:cNvPr>
        <xdr:cNvSpPr txBox="1"/>
      </xdr:nvSpPr>
      <xdr:spPr>
        <a:xfrm>
          <a:off x="24012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839927"/>
    <xdr:sp macro="" textlink="">
      <xdr:nvSpPr>
        <xdr:cNvPr id="1058" name="TextBox 1057">
          <a:extLst>
            <a:ext uri="{FF2B5EF4-FFF2-40B4-BE49-F238E27FC236}">
              <a16:creationId xmlns:a16="http://schemas.microsoft.com/office/drawing/2014/main" id="{0A0D27F3-6A48-4E5F-9C3C-A2669BB64523}"/>
            </a:ext>
          </a:extLst>
        </xdr:cNvPr>
        <xdr:cNvSpPr txBox="1"/>
      </xdr:nvSpPr>
      <xdr:spPr>
        <a:xfrm>
          <a:off x="240220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1059" name="TextBox 1058">
          <a:extLst>
            <a:ext uri="{FF2B5EF4-FFF2-40B4-BE49-F238E27FC236}">
              <a16:creationId xmlns:a16="http://schemas.microsoft.com/office/drawing/2014/main" id="{C2521398-70AC-453B-9443-41F668C7557C}"/>
            </a:ext>
          </a:extLst>
        </xdr:cNvPr>
        <xdr:cNvSpPr txBox="1"/>
      </xdr:nvSpPr>
      <xdr:spPr>
        <a:xfrm>
          <a:off x="24012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382727"/>
    <xdr:sp macro="" textlink="">
      <xdr:nvSpPr>
        <xdr:cNvPr id="1060" name="TextBox 1059">
          <a:extLst>
            <a:ext uri="{FF2B5EF4-FFF2-40B4-BE49-F238E27FC236}">
              <a16:creationId xmlns:a16="http://schemas.microsoft.com/office/drawing/2014/main" id="{7943FCFE-65A7-4490-A9FF-EE5B2E2B4564}"/>
            </a:ext>
          </a:extLst>
        </xdr:cNvPr>
        <xdr:cNvSpPr txBox="1"/>
      </xdr:nvSpPr>
      <xdr:spPr>
        <a:xfrm>
          <a:off x="240220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1333500</xdr:colOff>
      <xdr:row>0</xdr:row>
      <xdr:rowOff>0</xdr:rowOff>
    </xdr:from>
    <xdr:ext cx="65" cy="1222654"/>
    <xdr:sp macro="" textlink="">
      <xdr:nvSpPr>
        <xdr:cNvPr id="1061" name="TextBox 1060">
          <a:extLst>
            <a:ext uri="{FF2B5EF4-FFF2-40B4-BE49-F238E27FC236}">
              <a16:creationId xmlns:a16="http://schemas.microsoft.com/office/drawing/2014/main" id="{A9455828-F081-4FFA-AC63-E06BEF8CEA5A}"/>
            </a:ext>
          </a:extLst>
        </xdr:cNvPr>
        <xdr:cNvSpPr txBox="1"/>
      </xdr:nvSpPr>
      <xdr:spPr>
        <a:xfrm>
          <a:off x="240411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1062" name="TextBox 1061">
          <a:extLst>
            <a:ext uri="{FF2B5EF4-FFF2-40B4-BE49-F238E27FC236}">
              <a16:creationId xmlns:a16="http://schemas.microsoft.com/office/drawing/2014/main" id="{3ED46089-FD01-40C9-8A5F-271BAC10A37F}"/>
            </a:ext>
          </a:extLst>
        </xdr:cNvPr>
        <xdr:cNvSpPr txBox="1"/>
      </xdr:nvSpPr>
      <xdr:spPr>
        <a:xfrm>
          <a:off x="24012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839927"/>
    <xdr:sp macro="" textlink="">
      <xdr:nvSpPr>
        <xdr:cNvPr id="1063" name="TextBox 1062">
          <a:extLst>
            <a:ext uri="{FF2B5EF4-FFF2-40B4-BE49-F238E27FC236}">
              <a16:creationId xmlns:a16="http://schemas.microsoft.com/office/drawing/2014/main" id="{27C33133-55A4-47B3-BB99-9A48023A79E9}"/>
            </a:ext>
          </a:extLst>
        </xdr:cNvPr>
        <xdr:cNvSpPr txBox="1"/>
      </xdr:nvSpPr>
      <xdr:spPr>
        <a:xfrm>
          <a:off x="240220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1064" name="TextBox 1063">
          <a:extLst>
            <a:ext uri="{FF2B5EF4-FFF2-40B4-BE49-F238E27FC236}">
              <a16:creationId xmlns:a16="http://schemas.microsoft.com/office/drawing/2014/main" id="{2A0D39B2-16F2-4325-B747-16BF1A70801E}"/>
            </a:ext>
          </a:extLst>
        </xdr:cNvPr>
        <xdr:cNvSpPr txBox="1"/>
      </xdr:nvSpPr>
      <xdr:spPr>
        <a:xfrm>
          <a:off x="24012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382727"/>
    <xdr:sp macro="" textlink="">
      <xdr:nvSpPr>
        <xdr:cNvPr id="1065" name="TextBox 1064">
          <a:extLst>
            <a:ext uri="{FF2B5EF4-FFF2-40B4-BE49-F238E27FC236}">
              <a16:creationId xmlns:a16="http://schemas.microsoft.com/office/drawing/2014/main" id="{7E15130E-21A4-411B-B0C4-CC7EA9F5F9D9}"/>
            </a:ext>
          </a:extLst>
        </xdr:cNvPr>
        <xdr:cNvSpPr txBox="1"/>
      </xdr:nvSpPr>
      <xdr:spPr>
        <a:xfrm>
          <a:off x="240220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1333500</xdr:colOff>
      <xdr:row>0</xdr:row>
      <xdr:rowOff>0</xdr:rowOff>
    </xdr:from>
    <xdr:ext cx="65" cy="1222654"/>
    <xdr:sp macro="" textlink="">
      <xdr:nvSpPr>
        <xdr:cNvPr id="1066" name="TextBox 1065">
          <a:extLst>
            <a:ext uri="{FF2B5EF4-FFF2-40B4-BE49-F238E27FC236}">
              <a16:creationId xmlns:a16="http://schemas.microsoft.com/office/drawing/2014/main" id="{CA6621AF-41E0-4B81-BACA-1E78971C3080}"/>
            </a:ext>
          </a:extLst>
        </xdr:cNvPr>
        <xdr:cNvSpPr txBox="1"/>
      </xdr:nvSpPr>
      <xdr:spPr>
        <a:xfrm>
          <a:off x="240411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1067" name="TextBox 1066">
          <a:extLst>
            <a:ext uri="{FF2B5EF4-FFF2-40B4-BE49-F238E27FC236}">
              <a16:creationId xmlns:a16="http://schemas.microsoft.com/office/drawing/2014/main" id="{6C59F371-BF04-42C3-97BF-F454836615A4}"/>
            </a:ext>
          </a:extLst>
        </xdr:cNvPr>
        <xdr:cNvSpPr txBox="1"/>
      </xdr:nvSpPr>
      <xdr:spPr>
        <a:xfrm>
          <a:off x="24012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839927"/>
    <xdr:sp macro="" textlink="">
      <xdr:nvSpPr>
        <xdr:cNvPr id="1068" name="TextBox 1067">
          <a:extLst>
            <a:ext uri="{FF2B5EF4-FFF2-40B4-BE49-F238E27FC236}">
              <a16:creationId xmlns:a16="http://schemas.microsoft.com/office/drawing/2014/main" id="{524AA8CF-317D-4D86-8016-402CDD5BDC73}"/>
            </a:ext>
          </a:extLst>
        </xdr:cNvPr>
        <xdr:cNvSpPr txBox="1"/>
      </xdr:nvSpPr>
      <xdr:spPr>
        <a:xfrm>
          <a:off x="240220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1069" name="TextBox 1068">
          <a:extLst>
            <a:ext uri="{FF2B5EF4-FFF2-40B4-BE49-F238E27FC236}">
              <a16:creationId xmlns:a16="http://schemas.microsoft.com/office/drawing/2014/main" id="{0E3752DF-97D0-4AFC-9235-CB6B46E2020D}"/>
            </a:ext>
          </a:extLst>
        </xdr:cNvPr>
        <xdr:cNvSpPr txBox="1"/>
      </xdr:nvSpPr>
      <xdr:spPr>
        <a:xfrm>
          <a:off x="24012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382727"/>
    <xdr:sp macro="" textlink="">
      <xdr:nvSpPr>
        <xdr:cNvPr id="1070" name="TextBox 1069">
          <a:extLst>
            <a:ext uri="{FF2B5EF4-FFF2-40B4-BE49-F238E27FC236}">
              <a16:creationId xmlns:a16="http://schemas.microsoft.com/office/drawing/2014/main" id="{5DBC1E88-7EEA-492D-BC40-062EE9C3B9D6}"/>
            </a:ext>
          </a:extLst>
        </xdr:cNvPr>
        <xdr:cNvSpPr txBox="1"/>
      </xdr:nvSpPr>
      <xdr:spPr>
        <a:xfrm>
          <a:off x="240220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1333500</xdr:colOff>
      <xdr:row>0</xdr:row>
      <xdr:rowOff>0</xdr:rowOff>
    </xdr:from>
    <xdr:ext cx="65" cy="1222654"/>
    <xdr:sp macro="" textlink="">
      <xdr:nvSpPr>
        <xdr:cNvPr id="1071" name="TextBox 1070">
          <a:extLst>
            <a:ext uri="{FF2B5EF4-FFF2-40B4-BE49-F238E27FC236}">
              <a16:creationId xmlns:a16="http://schemas.microsoft.com/office/drawing/2014/main" id="{FC0F28AB-46A0-4790-A725-62A8CC10C29D}"/>
            </a:ext>
          </a:extLst>
        </xdr:cNvPr>
        <xdr:cNvSpPr txBox="1"/>
      </xdr:nvSpPr>
      <xdr:spPr>
        <a:xfrm>
          <a:off x="240411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1072" name="TextBox 1071">
          <a:extLst>
            <a:ext uri="{FF2B5EF4-FFF2-40B4-BE49-F238E27FC236}">
              <a16:creationId xmlns:a16="http://schemas.microsoft.com/office/drawing/2014/main" id="{AD3FE4D1-2E49-4BFD-9253-03997131B883}"/>
            </a:ext>
          </a:extLst>
        </xdr:cNvPr>
        <xdr:cNvSpPr txBox="1"/>
      </xdr:nvSpPr>
      <xdr:spPr>
        <a:xfrm>
          <a:off x="24012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839927"/>
    <xdr:sp macro="" textlink="">
      <xdr:nvSpPr>
        <xdr:cNvPr id="1073" name="TextBox 1072">
          <a:extLst>
            <a:ext uri="{FF2B5EF4-FFF2-40B4-BE49-F238E27FC236}">
              <a16:creationId xmlns:a16="http://schemas.microsoft.com/office/drawing/2014/main" id="{97747669-AD91-45FC-A39A-68B43E5A2D10}"/>
            </a:ext>
          </a:extLst>
        </xdr:cNvPr>
        <xdr:cNvSpPr txBox="1"/>
      </xdr:nvSpPr>
      <xdr:spPr>
        <a:xfrm>
          <a:off x="240220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1074" name="TextBox 1073">
          <a:extLst>
            <a:ext uri="{FF2B5EF4-FFF2-40B4-BE49-F238E27FC236}">
              <a16:creationId xmlns:a16="http://schemas.microsoft.com/office/drawing/2014/main" id="{F740BC38-6822-45FF-8A54-C13BBEAF695E}"/>
            </a:ext>
          </a:extLst>
        </xdr:cNvPr>
        <xdr:cNvSpPr txBox="1"/>
      </xdr:nvSpPr>
      <xdr:spPr>
        <a:xfrm>
          <a:off x="24012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382727"/>
    <xdr:sp macro="" textlink="">
      <xdr:nvSpPr>
        <xdr:cNvPr id="1075" name="TextBox 1074">
          <a:extLst>
            <a:ext uri="{FF2B5EF4-FFF2-40B4-BE49-F238E27FC236}">
              <a16:creationId xmlns:a16="http://schemas.microsoft.com/office/drawing/2014/main" id="{484F14DA-3A55-46AD-BA3F-E474C7E31055}"/>
            </a:ext>
          </a:extLst>
        </xdr:cNvPr>
        <xdr:cNvSpPr txBox="1"/>
      </xdr:nvSpPr>
      <xdr:spPr>
        <a:xfrm>
          <a:off x="240220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1333500</xdr:colOff>
      <xdr:row>0</xdr:row>
      <xdr:rowOff>0</xdr:rowOff>
    </xdr:from>
    <xdr:ext cx="65" cy="1222654"/>
    <xdr:sp macro="" textlink="">
      <xdr:nvSpPr>
        <xdr:cNvPr id="1076" name="TextBox 1075">
          <a:extLst>
            <a:ext uri="{FF2B5EF4-FFF2-40B4-BE49-F238E27FC236}">
              <a16:creationId xmlns:a16="http://schemas.microsoft.com/office/drawing/2014/main" id="{C7BADFAF-B821-4302-ADB8-BE118C9404E9}"/>
            </a:ext>
          </a:extLst>
        </xdr:cNvPr>
        <xdr:cNvSpPr txBox="1"/>
      </xdr:nvSpPr>
      <xdr:spPr>
        <a:xfrm>
          <a:off x="240411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1077" name="TextBox 1076">
          <a:extLst>
            <a:ext uri="{FF2B5EF4-FFF2-40B4-BE49-F238E27FC236}">
              <a16:creationId xmlns:a16="http://schemas.microsoft.com/office/drawing/2014/main" id="{D83BCF5F-2934-425A-A4EB-81160B8E1144}"/>
            </a:ext>
          </a:extLst>
        </xdr:cNvPr>
        <xdr:cNvSpPr txBox="1"/>
      </xdr:nvSpPr>
      <xdr:spPr>
        <a:xfrm>
          <a:off x="24012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839927"/>
    <xdr:sp macro="" textlink="">
      <xdr:nvSpPr>
        <xdr:cNvPr id="1078" name="TextBox 1077">
          <a:extLst>
            <a:ext uri="{FF2B5EF4-FFF2-40B4-BE49-F238E27FC236}">
              <a16:creationId xmlns:a16="http://schemas.microsoft.com/office/drawing/2014/main" id="{7F10FB61-4148-4FA9-8291-1FFD6043BD56}"/>
            </a:ext>
          </a:extLst>
        </xdr:cNvPr>
        <xdr:cNvSpPr txBox="1"/>
      </xdr:nvSpPr>
      <xdr:spPr>
        <a:xfrm>
          <a:off x="240220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1079" name="TextBox 1078">
          <a:extLst>
            <a:ext uri="{FF2B5EF4-FFF2-40B4-BE49-F238E27FC236}">
              <a16:creationId xmlns:a16="http://schemas.microsoft.com/office/drawing/2014/main" id="{49E14430-C78E-4461-8495-A5D411DAB7FB}"/>
            </a:ext>
          </a:extLst>
        </xdr:cNvPr>
        <xdr:cNvSpPr txBox="1"/>
      </xdr:nvSpPr>
      <xdr:spPr>
        <a:xfrm>
          <a:off x="24012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382727"/>
    <xdr:sp macro="" textlink="">
      <xdr:nvSpPr>
        <xdr:cNvPr id="1080" name="TextBox 1079">
          <a:extLst>
            <a:ext uri="{FF2B5EF4-FFF2-40B4-BE49-F238E27FC236}">
              <a16:creationId xmlns:a16="http://schemas.microsoft.com/office/drawing/2014/main" id="{4DDF434A-5B07-4386-A2E8-10144A38C4FE}"/>
            </a:ext>
          </a:extLst>
        </xdr:cNvPr>
        <xdr:cNvSpPr txBox="1"/>
      </xdr:nvSpPr>
      <xdr:spPr>
        <a:xfrm>
          <a:off x="240220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1333500</xdr:colOff>
      <xdr:row>0</xdr:row>
      <xdr:rowOff>0</xdr:rowOff>
    </xdr:from>
    <xdr:ext cx="65" cy="1222654"/>
    <xdr:sp macro="" textlink="">
      <xdr:nvSpPr>
        <xdr:cNvPr id="1081" name="TextBox 1080">
          <a:extLst>
            <a:ext uri="{FF2B5EF4-FFF2-40B4-BE49-F238E27FC236}">
              <a16:creationId xmlns:a16="http://schemas.microsoft.com/office/drawing/2014/main" id="{1C858B8E-A72A-4EE7-A1FA-44BA3DF3714E}"/>
            </a:ext>
          </a:extLst>
        </xdr:cNvPr>
        <xdr:cNvSpPr txBox="1"/>
      </xdr:nvSpPr>
      <xdr:spPr>
        <a:xfrm>
          <a:off x="442341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082" name="TextBox 1081">
          <a:extLst>
            <a:ext uri="{FF2B5EF4-FFF2-40B4-BE49-F238E27FC236}">
              <a16:creationId xmlns:a16="http://schemas.microsoft.com/office/drawing/2014/main" id="{5D1E7240-409B-4B5E-8C43-DDA40E4D24A5}"/>
            </a:ext>
          </a:extLst>
        </xdr:cNvPr>
        <xdr:cNvSpPr txBox="1"/>
      </xdr:nvSpPr>
      <xdr:spPr>
        <a:xfrm>
          <a:off x="44205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839927"/>
    <xdr:sp macro="" textlink="">
      <xdr:nvSpPr>
        <xdr:cNvPr id="1083" name="TextBox 1082">
          <a:extLst>
            <a:ext uri="{FF2B5EF4-FFF2-40B4-BE49-F238E27FC236}">
              <a16:creationId xmlns:a16="http://schemas.microsoft.com/office/drawing/2014/main" id="{D381CF5F-643E-4035-9350-770C731E1287}"/>
            </a:ext>
          </a:extLst>
        </xdr:cNvPr>
        <xdr:cNvSpPr txBox="1"/>
      </xdr:nvSpPr>
      <xdr:spPr>
        <a:xfrm>
          <a:off x="442150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084" name="TextBox 1083">
          <a:extLst>
            <a:ext uri="{FF2B5EF4-FFF2-40B4-BE49-F238E27FC236}">
              <a16:creationId xmlns:a16="http://schemas.microsoft.com/office/drawing/2014/main" id="{301BB08F-9905-4409-8CD0-28F9CA26FAB6}"/>
            </a:ext>
          </a:extLst>
        </xdr:cNvPr>
        <xdr:cNvSpPr txBox="1"/>
      </xdr:nvSpPr>
      <xdr:spPr>
        <a:xfrm>
          <a:off x="44205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382727"/>
    <xdr:sp macro="" textlink="">
      <xdr:nvSpPr>
        <xdr:cNvPr id="1085" name="TextBox 1084">
          <a:extLst>
            <a:ext uri="{FF2B5EF4-FFF2-40B4-BE49-F238E27FC236}">
              <a16:creationId xmlns:a16="http://schemas.microsoft.com/office/drawing/2014/main" id="{2CFC9365-9DF6-48DF-B571-516FC948383A}"/>
            </a:ext>
          </a:extLst>
        </xdr:cNvPr>
        <xdr:cNvSpPr txBox="1"/>
      </xdr:nvSpPr>
      <xdr:spPr>
        <a:xfrm>
          <a:off x="442150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1333500</xdr:colOff>
      <xdr:row>0</xdr:row>
      <xdr:rowOff>0</xdr:rowOff>
    </xdr:from>
    <xdr:ext cx="65" cy="1222654"/>
    <xdr:sp macro="" textlink="">
      <xdr:nvSpPr>
        <xdr:cNvPr id="1086" name="TextBox 1085">
          <a:extLst>
            <a:ext uri="{FF2B5EF4-FFF2-40B4-BE49-F238E27FC236}">
              <a16:creationId xmlns:a16="http://schemas.microsoft.com/office/drawing/2014/main" id="{A92B7D0E-DF3D-4202-AD92-0902B664E7CC}"/>
            </a:ext>
          </a:extLst>
        </xdr:cNvPr>
        <xdr:cNvSpPr txBox="1"/>
      </xdr:nvSpPr>
      <xdr:spPr>
        <a:xfrm>
          <a:off x="442341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087" name="TextBox 1086">
          <a:extLst>
            <a:ext uri="{FF2B5EF4-FFF2-40B4-BE49-F238E27FC236}">
              <a16:creationId xmlns:a16="http://schemas.microsoft.com/office/drawing/2014/main" id="{FA52F8A3-2E3C-4A6A-95E2-4B69782C28BA}"/>
            </a:ext>
          </a:extLst>
        </xdr:cNvPr>
        <xdr:cNvSpPr txBox="1"/>
      </xdr:nvSpPr>
      <xdr:spPr>
        <a:xfrm>
          <a:off x="44205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839927"/>
    <xdr:sp macro="" textlink="">
      <xdr:nvSpPr>
        <xdr:cNvPr id="1088" name="TextBox 1087">
          <a:extLst>
            <a:ext uri="{FF2B5EF4-FFF2-40B4-BE49-F238E27FC236}">
              <a16:creationId xmlns:a16="http://schemas.microsoft.com/office/drawing/2014/main" id="{E65BAD17-F664-4B85-BDEE-7DAC33E6633D}"/>
            </a:ext>
          </a:extLst>
        </xdr:cNvPr>
        <xdr:cNvSpPr txBox="1"/>
      </xdr:nvSpPr>
      <xdr:spPr>
        <a:xfrm>
          <a:off x="442150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089" name="TextBox 1088">
          <a:extLst>
            <a:ext uri="{FF2B5EF4-FFF2-40B4-BE49-F238E27FC236}">
              <a16:creationId xmlns:a16="http://schemas.microsoft.com/office/drawing/2014/main" id="{FB456D78-A27B-4133-AF13-1AB7FBE3B80A}"/>
            </a:ext>
          </a:extLst>
        </xdr:cNvPr>
        <xdr:cNvSpPr txBox="1"/>
      </xdr:nvSpPr>
      <xdr:spPr>
        <a:xfrm>
          <a:off x="44205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382727"/>
    <xdr:sp macro="" textlink="">
      <xdr:nvSpPr>
        <xdr:cNvPr id="1090" name="TextBox 1089">
          <a:extLst>
            <a:ext uri="{FF2B5EF4-FFF2-40B4-BE49-F238E27FC236}">
              <a16:creationId xmlns:a16="http://schemas.microsoft.com/office/drawing/2014/main" id="{03FBB3E4-A4C4-4C40-921B-D53FB792EA73}"/>
            </a:ext>
          </a:extLst>
        </xdr:cNvPr>
        <xdr:cNvSpPr txBox="1"/>
      </xdr:nvSpPr>
      <xdr:spPr>
        <a:xfrm>
          <a:off x="442150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1333500</xdr:colOff>
      <xdr:row>0</xdr:row>
      <xdr:rowOff>0</xdr:rowOff>
    </xdr:from>
    <xdr:ext cx="65" cy="1222654"/>
    <xdr:sp macro="" textlink="">
      <xdr:nvSpPr>
        <xdr:cNvPr id="1091" name="TextBox 1090">
          <a:extLst>
            <a:ext uri="{FF2B5EF4-FFF2-40B4-BE49-F238E27FC236}">
              <a16:creationId xmlns:a16="http://schemas.microsoft.com/office/drawing/2014/main" id="{77A6F0EC-2056-449B-9620-50B66BF4A59F}"/>
            </a:ext>
          </a:extLst>
        </xdr:cNvPr>
        <xdr:cNvSpPr txBox="1"/>
      </xdr:nvSpPr>
      <xdr:spPr>
        <a:xfrm>
          <a:off x="442341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839927"/>
    <xdr:sp macro="" textlink="">
      <xdr:nvSpPr>
        <xdr:cNvPr id="1092" name="TextBox 1091">
          <a:extLst>
            <a:ext uri="{FF2B5EF4-FFF2-40B4-BE49-F238E27FC236}">
              <a16:creationId xmlns:a16="http://schemas.microsoft.com/office/drawing/2014/main" id="{1CED31D4-4F81-45C3-989C-045516C129B1}"/>
            </a:ext>
          </a:extLst>
        </xdr:cNvPr>
        <xdr:cNvSpPr txBox="1"/>
      </xdr:nvSpPr>
      <xdr:spPr>
        <a:xfrm>
          <a:off x="442150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1333500</xdr:colOff>
      <xdr:row>0</xdr:row>
      <xdr:rowOff>0</xdr:rowOff>
    </xdr:from>
    <xdr:ext cx="65" cy="1222654"/>
    <xdr:sp macro="" textlink="">
      <xdr:nvSpPr>
        <xdr:cNvPr id="1093" name="TextBox 1092">
          <a:extLst>
            <a:ext uri="{FF2B5EF4-FFF2-40B4-BE49-F238E27FC236}">
              <a16:creationId xmlns:a16="http://schemas.microsoft.com/office/drawing/2014/main" id="{F47EAD2E-8020-4F35-A6AF-55EE19505183}"/>
            </a:ext>
          </a:extLst>
        </xdr:cNvPr>
        <xdr:cNvSpPr txBox="1"/>
      </xdr:nvSpPr>
      <xdr:spPr>
        <a:xfrm>
          <a:off x="442341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094" name="TextBox 1093">
          <a:extLst>
            <a:ext uri="{FF2B5EF4-FFF2-40B4-BE49-F238E27FC236}">
              <a16:creationId xmlns:a16="http://schemas.microsoft.com/office/drawing/2014/main" id="{56CDF622-E86F-48FF-B55A-AAB97617E674}"/>
            </a:ext>
          </a:extLst>
        </xdr:cNvPr>
        <xdr:cNvSpPr txBox="1"/>
      </xdr:nvSpPr>
      <xdr:spPr>
        <a:xfrm>
          <a:off x="44205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839927"/>
    <xdr:sp macro="" textlink="">
      <xdr:nvSpPr>
        <xdr:cNvPr id="1095" name="TextBox 1094">
          <a:extLst>
            <a:ext uri="{FF2B5EF4-FFF2-40B4-BE49-F238E27FC236}">
              <a16:creationId xmlns:a16="http://schemas.microsoft.com/office/drawing/2014/main" id="{8138A39D-25E1-4E75-A528-10A7EDC4EBAD}"/>
            </a:ext>
          </a:extLst>
        </xdr:cNvPr>
        <xdr:cNvSpPr txBox="1"/>
      </xdr:nvSpPr>
      <xdr:spPr>
        <a:xfrm>
          <a:off x="442150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096" name="TextBox 1095">
          <a:extLst>
            <a:ext uri="{FF2B5EF4-FFF2-40B4-BE49-F238E27FC236}">
              <a16:creationId xmlns:a16="http://schemas.microsoft.com/office/drawing/2014/main" id="{93846D9A-506B-4270-94DD-F74037B32316}"/>
            </a:ext>
          </a:extLst>
        </xdr:cNvPr>
        <xdr:cNvSpPr txBox="1"/>
      </xdr:nvSpPr>
      <xdr:spPr>
        <a:xfrm>
          <a:off x="44205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382727"/>
    <xdr:sp macro="" textlink="">
      <xdr:nvSpPr>
        <xdr:cNvPr id="1097" name="TextBox 1096">
          <a:extLst>
            <a:ext uri="{FF2B5EF4-FFF2-40B4-BE49-F238E27FC236}">
              <a16:creationId xmlns:a16="http://schemas.microsoft.com/office/drawing/2014/main" id="{51B3C71C-E982-4F06-8535-234E7C36FCEC}"/>
            </a:ext>
          </a:extLst>
        </xdr:cNvPr>
        <xdr:cNvSpPr txBox="1"/>
      </xdr:nvSpPr>
      <xdr:spPr>
        <a:xfrm>
          <a:off x="442150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1333500</xdr:colOff>
      <xdr:row>0</xdr:row>
      <xdr:rowOff>0</xdr:rowOff>
    </xdr:from>
    <xdr:ext cx="65" cy="1222654"/>
    <xdr:sp macro="" textlink="">
      <xdr:nvSpPr>
        <xdr:cNvPr id="1098" name="TextBox 1097">
          <a:extLst>
            <a:ext uri="{FF2B5EF4-FFF2-40B4-BE49-F238E27FC236}">
              <a16:creationId xmlns:a16="http://schemas.microsoft.com/office/drawing/2014/main" id="{0EAAA0A1-63E7-429B-B683-917E5FAA368A}"/>
            </a:ext>
          </a:extLst>
        </xdr:cNvPr>
        <xdr:cNvSpPr txBox="1"/>
      </xdr:nvSpPr>
      <xdr:spPr>
        <a:xfrm>
          <a:off x="442341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839927"/>
    <xdr:sp macro="" textlink="">
      <xdr:nvSpPr>
        <xdr:cNvPr id="1099" name="TextBox 1098">
          <a:extLst>
            <a:ext uri="{FF2B5EF4-FFF2-40B4-BE49-F238E27FC236}">
              <a16:creationId xmlns:a16="http://schemas.microsoft.com/office/drawing/2014/main" id="{FFE2DD2E-2D3C-4BAD-BF3D-07230E3894E5}"/>
            </a:ext>
          </a:extLst>
        </xdr:cNvPr>
        <xdr:cNvSpPr txBox="1"/>
      </xdr:nvSpPr>
      <xdr:spPr>
        <a:xfrm>
          <a:off x="442150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1333500</xdr:colOff>
      <xdr:row>0</xdr:row>
      <xdr:rowOff>0</xdr:rowOff>
    </xdr:from>
    <xdr:ext cx="65" cy="1222654"/>
    <xdr:sp macro="" textlink="">
      <xdr:nvSpPr>
        <xdr:cNvPr id="1100" name="TextBox 1099">
          <a:extLst>
            <a:ext uri="{FF2B5EF4-FFF2-40B4-BE49-F238E27FC236}">
              <a16:creationId xmlns:a16="http://schemas.microsoft.com/office/drawing/2014/main" id="{487B6839-FB17-4451-91A1-33C252DD59D9}"/>
            </a:ext>
          </a:extLst>
        </xdr:cNvPr>
        <xdr:cNvSpPr txBox="1"/>
      </xdr:nvSpPr>
      <xdr:spPr>
        <a:xfrm>
          <a:off x="442341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101" name="TextBox 1100">
          <a:extLst>
            <a:ext uri="{FF2B5EF4-FFF2-40B4-BE49-F238E27FC236}">
              <a16:creationId xmlns:a16="http://schemas.microsoft.com/office/drawing/2014/main" id="{A9173F62-FA2A-4793-BB7B-1B4DA3ED25F4}"/>
            </a:ext>
          </a:extLst>
        </xdr:cNvPr>
        <xdr:cNvSpPr txBox="1"/>
      </xdr:nvSpPr>
      <xdr:spPr>
        <a:xfrm>
          <a:off x="44205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839927"/>
    <xdr:sp macro="" textlink="">
      <xdr:nvSpPr>
        <xdr:cNvPr id="1102" name="TextBox 1101">
          <a:extLst>
            <a:ext uri="{FF2B5EF4-FFF2-40B4-BE49-F238E27FC236}">
              <a16:creationId xmlns:a16="http://schemas.microsoft.com/office/drawing/2014/main" id="{93B86191-CC28-4EB4-8EA9-5ACF12275EBD}"/>
            </a:ext>
          </a:extLst>
        </xdr:cNvPr>
        <xdr:cNvSpPr txBox="1"/>
      </xdr:nvSpPr>
      <xdr:spPr>
        <a:xfrm>
          <a:off x="442150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103" name="TextBox 1102">
          <a:extLst>
            <a:ext uri="{FF2B5EF4-FFF2-40B4-BE49-F238E27FC236}">
              <a16:creationId xmlns:a16="http://schemas.microsoft.com/office/drawing/2014/main" id="{58170481-1D32-4DF3-94C1-1E166FFCD353}"/>
            </a:ext>
          </a:extLst>
        </xdr:cNvPr>
        <xdr:cNvSpPr txBox="1"/>
      </xdr:nvSpPr>
      <xdr:spPr>
        <a:xfrm>
          <a:off x="44205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382727"/>
    <xdr:sp macro="" textlink="">
      <xdr:nvSpPr>
        <xdr:cNvPr id="1104" name="TextBox 1103">
          <a:extLst>
            <a:ext uri="{FF2B5EF4-FFF2-40B4-BE49-F238E27FC236}">
              <a16:creationId xmlns:a16="http://schemas.microsoft.com/office/drawing/2014/main" id="{BC0DEB90-88AF-4659-AB1A-4FC1998D4492}"/>
            </a:ext>
          </a:extLst>
        </xdr:cNvPr>
        <xdr:cNvSpPr txBox="1"/>
      </xdr:nvSpPr>
      <xdr:spPr>
        <a:xfrm>
          <a:off x="442150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1333500</xdr:colOff>
      <xdr:row>0</xdr:row>
      <xdr:rowOff>0</xdr:rowOff>
    </xdr:from>
    <xdr:ext cx="65" cy="1222654"/>
    <xdr:sp macro="" textlink="">
      <xdr:nvSpPr>
        <xdr:cNvPr id="1105" name="TextBox 1104">
          <a:extLst>
            <a:ext uri="{FF2B5EF4-FFF2-40B4-BE49-F238E27FC236}">
              <a16:creationId xmlns:a16="http://schemas.microsoft.com/office/drawing/2014/main" id="{F4E4C57E-C18B-41E6-BBFC-8FA529BFAC7F}"/>
            </a:ext>
          </a:extLst>
        </xdr:cNvPr>
        <xdr:cNvSpPr txBox="1"/>
      </xdr:nvSpPr>
      <xdr:spPr>
        <a:xfrm>
          <a:off x="442341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106" name="TextBox 1105">
          <a:extLst>
            <a:ext uri="{FF2B5EF4-FFF2-40B4-BE49-F238E27FC236}">
              <a16:creationId xmlns:a16="http://schemas.microsoft.com/office/drawing/2014/main" id="{422A64F6-7259-4F39-B614-3F8F5B4E9E95}"/>
            </a:ext>
          </a:extLst>
        </xdr:cNvPr>
        <xdr:cNvSpPr txBox="1"/>
      </xdr:nvSpPr>
      <xdr:spPr>
        <a:xfrm>
          <a:off x="44205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839927"/>
    <xdr:sp macro="" textlink="">
      <xdr:nvSpPr>
        <xdr:cNvPr id="1107" name="TextBox 1106">
          <a:extLst>
            <a:ext uri="{FF2B5EF4-FFF2-40B4-BE49-F238E27FC236}">
              <a16:creationId xmlns:a16="http://schemas.microsoft.com/office/drawing/2014/main" id="{65264A1D-A043-4F33-BB4F-438B129D166E}"/>
            </a:ext>
          </a:extLst>
        </xdr:cNvPr>
        <xdr:cNvSpPr txBox="1"/>
      </xdr:nvSpPr>
      <xdr:spPr>
        <a:xfrm>
          <a:off x="442150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108" name="TextBox 1107">
          <a:extLst>
            <a:ext uri="{FF2B5EF4-FFF2-40B4-BE49-F238E27FC236}">
              <a16:creationId xmlns:a16="http://schemas.microsoft.com/office/drawing/2014/main" id="{4B5F6299-8C4F-40CE-A06C-DFD0656D8916}"/>
            </a:ext>
          </a:extLst>
        </xdr:cNvPr>
        <xdr:cNvSpPr txBox="1"/>
      </xdr:nvSpPr>
      <xdr:spPr>
        <a:xfrm>
          <a:off x="44205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382727"/>
    <xdr:sp macro="" textlink="">
      <xdr:nvSpPr>
        <xdr:cNvPr id="1109" name="TextBox 1108">
          <a:extLst>
            <a:ext uri="{FF2B5EF4-FFF2-40B4-BE49-F238E27FC236}">
              <a16:creationId xmlns:a16="http://schemas.microsoft.com/office/drawing/2014/main" id="{9206C34C-4F37-4A2A-9F4B-1AE4DDEB3CC8}"/>
            </a:ext>
          </a:extLst>
        </xdr:cNvPr>
        <xdr:cNvSpPr txBox="1"/>
      </xdr:nvSpPr>
      <xdr:spPr>
        <a:xfrm>
          <a:off x="442150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1333500</xdr:colOff>
      <xdr:row>0</xdr:row>
      <xdr:rowOff>0</xdr:rowOff>
    </xdr:from>
    <xdr:ext cx="65" cy="1222654"/>
    <xdr:sp macro="" textlink="">
      <xdr:nvSpPr>
        <xdr:cNvPr id="1110" name="TextBox 1109">
          <a:extLst>
            <a:ext uri="{FF2B5EF4-FFF2-40B4-BE49-F238E27FC236}">
              <a16:creationId xmlns:a16="http://schemas.microsoft.com/office/drawing/2014/main" id="{33AC3C3E-8C44-413C-908F-9CF98036364A}"/>
            </a:ext>
          </a:extLst>
        </xdr:cNvPr>
        <xdr:cNvSpPr txBox="1"/>
      </xdr:nvSpPr>
      <xdr:spPr>
        <a:xfrm>
          <a:off x="442341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111" name="TextBox 1110">
          <a:extLst>
            <a:ext uri="{FF2B5EF4-FFF2-40B4-BE49-F238E27FC236}">
              <a16:creationId xmlns:a16="http://schemas.microsoft.com/office/drawing/2014/main" id="{65450B82-1D27-4F12-8B68-07DB3B81A68C}"/>
            </a:ext>
          </a:extLst>
        </xdr:cNvPr>
        <xdr:cNvSpPr txBox="1"/>
      </xdr:nvSpPr>
      <xdr:spPr>
        <a:xfrm>
          <a:off x="44205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839927"/>
    <xdr:sp macro="" textlink="">
      <xdr:nvSpPr>
        <xdr:cNvPr id="1112" name="TextBox 1111">
          <a:extLst>
            <a:ext uri="{FF2B5EF4-FFF2-40B4-BE49-F238E27FC236}">
              <a16:creationId xmlns:a16="http://schemas.microsoft.com/office/drawing/2014/main" id="{9EB6A665-73CF-472F-8683-5A33BDF94DA3}"/>
            </a:ext>
          </a:extLst>
        </xdr:cNvPr>
        <xdr:cNvSpPr txBox="1"/>
      </xdr:nvSpPr>
      <xdr:spPr>
        <a:xfrm>
          <a:off x="442150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113" name="TextBox 1112">
          <a:extLst>
            <a:ext uri="{FF2B5EF4-FFF2-40B4-BE49-F238E27FC236}">
              <a16:creationId xmlns:a16="http://schemas.microsoft.com/office/drawing/2014/main" id="{0623511A-C53C-450D-AE3C-D4BB061542F6}"/>
            </a:ext>
          </a:extLst>
        </xdr:cNvPr>
        <xdr:cNvSpPr txBox="1"/>
      </xdr:nvSpPr>
      <xdr:spPr>
        <a:xfrm>
          <a:off x="44205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382727"/>
    <xdr:sp macro="" textlink="">
      <xdr:nvSpPr>
        <xdr:cNvPr id="1114" name="TextBox 1113">
          <a:extLst>
            <a:ext uri="{FF2B5EF4-FFF2-40B4-BE49-F238E27FC236}">
              <a16:creationId xmlns:a16="http://schemas.microsoft.com/office/drawing/2014/main" id="{85F125F4-26F5-4022-B63A-B7D045E8D854}"/>
            </a:ext>
          </a:extLst>
        </xdr:cNvPr>
        <xdr:cNvSpPr txBox="1"/>
      </xdr:nvSpPr>
      <xdr:spPr>
        <a:xfrm>
          <a:off x="442150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1333500</xdr:colOff>
      <xdr:row>0</xdr:row>
      <xdr:rowOff>0</xdr:rowOff>
    </xdr:from>
    <xdr:ext cx="65" cy="1222654"/>
    <xdr:sp macro="" textlink="">
      <xdr:nvSpPr>
        <xdr:cNvPr id="1115" name="TextBox 1114">
          <a:extLst>
            <a:ext uri="{FF2B5EF4-FFF2-40B4-BE49-F238E27FC236}">
              <a16:creationId xmlns:a16="http://schemas.microsoft.com/office/drawing/2014/main" id="{F469E982-0400-4014-A5CC-EDE10ACF6491}"/>
            </a:ext>
          </a:extLst>
        </xdr:cNvPr>
        <xdr:cNvSpPr txBox="1"/>
      </xdr:nvSpPr>
      <xdr:spPr>
        <a:xfrm>
          <a:off x="442341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116" name="TextBox 1115">
          <a:extLst>
            <a:ext uri="{FF2B5EF4-FFF2-40B4-BE49-F238E27FC236}">
              <a16:creationId xmlns:a16="http://schemas.microsoft.com/office/drawing/2014/main" id="{11E4B514-6C6C-46A1-B9BD-74A9EA197FCF}"/>
            </a:ext>
          </a:extLst>
        </xdr:cNvPr>
        <xdr:cNvSpPr txBox="1"/>
      </xdr:nvSpPr>
      <xdr:spPr>
        <a:xfrm>
          <a:off x="44205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839927"/>
    <xdr:sp macro="" textlink="">
      <xdr:nvSpPr>
        <xdr:cNvPr id="1117" name="TextBox 1116">
          <a:extLst>
            <a:ext uri="{FF2B5EF4-FFF2-40B4-BE49-F238E27FC236}">
              <a16:creationId xmlns:a16="http://schemas.microsoft.com/office/drawing/2014/main" id="{55735B69-061C-4F40-8A99-872423043F17}"/>
            </a:ext>
          </a:extLst>
        </xdr:cNvPr>
        <xdr:cNvSpPr txBox="1"/>
      </xdr:nvSpPr>
      <xdr:spPr>
        <a:xfrm>
          <a:off x="442150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118" name="TextBox 1117">
          <a:extLst>
            <a:ext uri="{FF2B5EF4-FFF2-40B4-BE49-F238E27FC236}">
              <a16:creationId xmlns:a16="http://schemas.microsoft.com/office/drawing/2014/main" id="{21B98880-5A62-494F-99A9-3F7BC3F47C4B}"/>
            </a:ext>
          </a:extLst>
        </xdr:cNvPr>
        <xdr:cNvSpPr txBox="1"/>
      </xdr:nvSpPr>
      <xdr:spPr>
        <a:xfrm>
          <a:off x="44205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382727"/>
    <xdr:sp macro="" textlink="">
      <xdr:nvSpPr>
        <xdr:cNvPr id="1119" name="TextBox 1118">
          <a:extLst>
            <a:ext uri="{FF2B5EF4-FFF2-40B4-BE49-F238E27FC236}">
              <a16:creationId xmlns:a16="http://schemas.microsoft.com/office/drawing/2014/main" id="{75CFBC90-13A8-4B3D-BB27-3A4ABEF6BBB4}"/>
            </a:ext>
          </a:extLst>
        </xdr:cNvPr>
        <xdr:cNvSpPr txBox="1"/>
      </xdr:nvSpPr>
      <xdr:spPr>
        <a:xfrm>
          <a:off x="442150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1333500</xdr:colOff>
      <xdr:row>0</xdr:row>
      <xdr:rowOff>0</xdr:rowOff>
    </xdr:from>
    <xdr:ext cx="65" cy="1222654"/>
    <xdr:sp macro="" textlink="">
      <xdr:nvSpPr>
        <xdr:cNvPr id="1120" name="TextBox 1119">
          <a:extLst>
            <a:ext uri="{FF2B5EF4-FFF2-40B4-BE49-F238E27FC236}">
              <a16:creationId xmlns:a16="http://schemas.microsoft.com/office/drawing/2014/main" id="{BA8C48B1-50F2-4F96-87C6-7D7A6B62E1FC}"/>
            </a:ext>
          </a:extLst>
        </xdr:cNvPr>
        <xdr:cNvSpPr txBox="1"/>
      </xdr:nvSpPr>
      <xdr:spPr>
        <a:xfrm>
          <a:off x="442341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121" name="TextBox 1120">
          <a:extLst>
            <a:ext uri="{FF2B5EF4-FFF2-40B4-BE49-F238E27FC236}">
              <a16:creationId xmlns:a16="http://schemas.microsoft.com/office/drawing/2014/main" id="{D456CBB7-D390-4752-82EF-1B3469AF1C8C}"/>
            </a:ext>
          </a:extLst>
        </xdr:cNvPr>
        <xdr:cNvSpPr txBox="1"/>
      </xdr:nvSpPr>
      <xdr:spPr>
        <a:xfrm>
          <a:off x="44205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839927"/>
    <xdr:sp macro="" textlink="">
      <xdr:nvSpPr>
        <xdr:cNvPr id="1122" name="TextBox 1121">
          <a:extLst>
            <a:ext uri="{FF2B5EF4-FFF2-40B4-BE49-F238E27FC236}">
              <a16:creationId xmlns:a16="http://schemas.microsoft.com/office/drawing/2014/main" id="{45368E35-7AB6-4AD3-9F04-28E16121A51D}"/>
            </a:ext>
          </a:extLst>
        </xdr:cNvPr>
        <xdr:cNvSpPr txBox="1"/>
      </xdr:nvSpPr>
      <xdr:spPr>
        <a:xfrm>
          <a:off x="442150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123" name="TextBox 1122">
          <a:extLst>
            <a:ext uri="{FF2B5EF4-FFF2-40B4-BE49-F238E27FC236}">
              <a16:creationId xmlns:a16="http://schemas.microsoft.com/office/drawing/2014/main" id="{4844937C-09D1-43BA-B26E-17D16ACDFDD2}"/>
            </a:ext>
          </a:extLst>
        </xdr:cNvPr>
        <xdr:cNvSpPr txBox="1"/>
      </xdr:nvSpPr>
      <xdr:spPr>
        <a:xfrm>
          <a:off x="44205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382727"/>
    <xdr:sp macro="" textlink="">
      <xdr:nvSpPr>
        <xdr:cNvPr id="1124" name="TextBox 1123">
          <a:extLst>
            <a:ext uri="{FF2B5EF4-FFF2-40B4-BE49-F238E27FC236}">
              <a16:creationId xmlns:a16="http://schemas.microsoft.com/office/drawing/2014/main" id="{E319D5CA-1131-4714-BBA6-64E2E6E88BF9}"/>
            </a:ext>
          </a:extLst>
        </xdr:cNvPr>
        <xdr:cNvSpPr txBox="1"/>
      </xdr:nvSpPr>
      <xdr:spPr>
        <a:xfrm>
          <a:off x="442150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1333500</xdr:colOff>
      <xdr:row>0</xdr:row>
      <xdr:rowOff>0</xdr:rowOff>
    </xdr:from>
    <xdr:ext cx="65" cy="1222654"/>
    <xdr:sp macro="" textlink="">
      <xdr:nvSpPr>
        <xdr:cNvPr id="1125" name="TextBox 1124">
          <a:extLst>
            <a:ext uri="{FF2B5EF4-FFF2-40B4-BE49-F238E27FC236}">
              <a16:creationId xmlns:a16="http://schemas.microsoft.com/office/drawing/2014/main" id="{3C5801FE-8774-4736-9D7A-93D53580E5D5}"/>
            </a:ext>
          </a:extLst>
        </xdr:cNvPr>
        <xdr:cNvSpPr txBox="1"/>
      </xdr:nvSpPr>
      <xdr:spPr>
        <a:xfrm>
          <a:off x="442341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126" name="TextBox 1125">
          <a:extLst>
            <a:ext uri="{FF2B5EF4-FFF2-40B4-BE49-F238E27FC236}">
              <a16:creationId xmlns:a16="http://schemas.microsoft.com/office/drawing/2014/main" id="{C4C1322A-C5E9-43C4-9BAC-967AEAC86565}"/>
            </a:ext>
          </a:extLst>
        </xdr:cNvPr>
        <xdr:cNvSpPr txBox="1"/>
      </xdr:nvSpPr>
      <xdr:spPr>
        <a:xfrm>
          <a:off x="44205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839927"/>
    <xdr:sp macro="" textlink="">
      <xdr:nvSpPr>
        <xdr:cNvPr id="1127" name="TextBox 1126">
          <a:extLst>
            <a:ext uri="{FF2B5EF4-FFF2-40B4-BE49-F238E27FC236}">
              <a16:creationId xmlns:a16="http://schemas.microsoft.com/office/drawing/2014/main" id="{7C3D00E0-45FA-4710-BA2F-9BA8EAB0902D}"/>
            </a:ext>
          </a:extLst>
        </xdr:cNvPr>
        <xdr:cNvSpPr txBox="1"/>
      </xdr:nvSpPr>
      <xdr:spPr>
        <a:xfrm>
          <a:off x="442150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128" name="TextBox 1127">
          <a:extLst>
            <a:ext uri="{FF2B5EF4-FFF2-40B4-BE49-F238E27FC236}">
              <a16:creationId xmlns:a16="http://schemas.microsoft.com/office/drawing/2014/main" id="{8D2509B2-B280-41F4-B5D7-EB482A8B27B6}"/>
            </a:ext>
          </a:extLst>
        </xdr:cNvPr>
        <xdr:cNvSpPr txBox="1"/>
      </xdr:nvSpPr>
      <xdr:spPr>
        <a:xfrm>
          <a:off x="44205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382727"/>
    <xdr:sp macro="" textlink="">
      <xdr:nvSpPr>
        <xdr:cNvPr id="1129" name="TextBox 1128">
          <a:extLst>
            <a:ext uri="{FF2B5EF4-FFF2-40B4-BE49-F238E27FC236}">
              <a16:creationId xmlns:a16="http://schemas.microsoft.com/office/drawing/2014/main" id="{10633436-BEBD-482A-961D-B5A2CC4FF64E}"/>
            </a:ext>
          </a:extLst>
        </xdr:cNvPr>
        <xdr:cNvSpPr txBox="1"/>
      </xdr:nvSpPr>
      <xdr:spPr>
        <a:xfrm>
          <a:off x="442150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1333500</xdr:colOff>
      <xdr:row>0</xdr:row>
      <xdr:rowOff>0</xdr:rowOff>
    </xdr:from>
    <xdr:ext cx="65" cy="1222654"/>
    <xdr:sp macro="" textlink="">
      <xdr:nvSpPr>
        <xdr:cNvPr id="1130" name="TextBox 1129">
          <a:extLst>
            <a:ext uri="{FF2B5EF4-FFF2-40B4-BE49-F238E27FC236}">
              <a16:creationId xmlns:a16="http://schemas.microsoft.com/office/drawing/2014/main" id="{877A7BF4-142E-4832-B5CF-78E7A59FC220}"/>
            </a:ext>
          </a:extLst>
        </xdr:cNvPr>
        <xdr:cNvSpPr txBox="1"/>
      </xdr:nvSpPr>
      <xdr:spPr>
        <a:xfrm>
          <a:off x="442341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131" name="TextBox 1130">
          <a:extLst>
            <a:ext uri="{FF2B5EF4-FFF2-40B4-BE49-F238E27FC236}">
              <a16:creationId xmlns:a16="http://schemas.microsoft.com/office/drawing/2014/main" id="{CFB2CFBC-F619-42A9-93D6-7B5518BA5890}"/>
            </a:ext>
          </a:extLst>
        </xdr:cNvPr>
        <xdr:cNvSpPr txBox="1"/>
      </xdr:nvSpPr>
      <xdr:spPr>
        <a:xfrm>
          <a:off x="44205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839927"/>
    <xdr:sp macro="" textlink="">
      <xdr:nvSpPr>
        <xdr:cNvPr id="1132" name="TextBox 1131">
          <a:extLst>
            <a:ext uri="{FF2B5EF4-FFF2-40B4-BE49-F238E27FC236}">
              <a16:creationId xmlns:a16="http://schemas.microsoft.com/office/drawing/2014/main" id="{EDEE3B35-3ED5-44E3-9A1D-024641AF9222}"/>
            </a:ext>
          </a:extLst>
        </xdr:cNvPr>
        <xdr:cNvSpPr txBox="1"/>
      </xdr:nvSpPr>
      <xdr:spPr>
        <a:xfrm>
          <a:off x="442150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133" name="TextBox 1132">
          <a:extLst>
            <a:ext uri="{FF2B5EF4-FFF2-40B4-BE49-F238E27FC236}">
              <a16:creationId xmlns:a16="http://schemas.microsoft.com/office/drawing/2014/main" id="{99E9C7F2-974B-4EFC-96FF-41198E941830}"/>
            </a:ext>
          </a:extLst>
        </xdr:cNvPr>
        <xdr:cNvSpPr txBox="1"/>
      </xdr:nvSpPr>
      <xdr:spPr>
        <a:xfrm>
          <a:off x="44205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382727"/>
    <xdr:sp macro="" textlink="">
      <xdr:nvSpPr>
        <xdr:cNvPr id="1134" name="TextBox 1133">
          <a:extLst>
            <a:ext uri="{FF2B5EF4-FFF2-40B4-BE49-F238E27FC236}">
              <a16:creationId xmlns:a16="http://schemas.microsoft.com/office/drawing/2014/main" id="{3897D242-2E3F-4EFC-9D70-9A1AC9F5ABEF}"/>
            </a:ext>
          </a:extLst>
        </xdr:cNvPr>
        <xdr:cNvSpPr txBox="1"/>
      </xdr:nvSpPr>
      <xdr:spPr>
        <a:xfrm>
          <a:off x="442150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1333500</xdr:colOff>
      <xdr:row>0</xdr:row>
      <xdr:rowOff>0</xdr:rowOff>
    </xdr:from>
    <xdr:ext cx="65" cy="1222654"/>
    <xdr:sp macro="" textlink="">
      <xdr:nvSpPr>
        <xdr:cNvPr id="1135" name="TextBox 1134">
          <a:extLst>
            <a:ext uri="{FF2B5EF4-FFF2-40B4-BE49-F238E27FC236}">
              <a16:creationId xmlns:a16="http://schemas.microsoft.com/office/drawing/2014/main" id="{2166017A-D51D-45C4-9328-40960F6E5B4F}"/>
            </a:ext>
          </a:extLst>
        </xdr:cNvPr>
        <xdr:cNvSpPr txBox="1"/>
      </xdr:nvSpPr>
      <xdr:spPr>
        <a:xfrm>
          <a:off x="442341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839927"/>
    <xdr:sp macro="" textlink="">
      <xdr:nvSpPr>
        <xdr:cNvPr id="1136" name="TextBox 1135">
          <a:extLst>
            <a:ext uri="{FF2B5EF4-FFF2-40B4-BE49-F238E27FC236}">
              <a16:creationId xmlns:a16="http://schemas.microsoft.com/office/drawing/2014/main" id="{8B15C266-4DEE-4C0D-8E33-B5CFA94F6140}"/>
            </a:ext>
          </a:extLst>
        </xdr:cNvPr>
        <xdr:cNvSpPr txBox="1"/>
      </xdr:nvSpPr>
      <xdr:spPr>
        <a:xfrm>
          <a:off x="442150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1333500</xdr:colOff>
      <xdr:row>0</xdr:row>
      <xdr:rowOff>0</xdr:rowOff>
    </xdr:from>
    <xdr:ext cx="65" cy="1222654"/>
    <xdr:sp macro="" textlink="">
      <xdr:nvSpPr>
        <xdr:cNvPr id="1137" name="TextBox 1136">
          <a:extLst>
            <a:ext uri="{FF2B5EF4-FFF2-40B4-BE49-F238E27FC236}">
              <a16:creationId xmlns:a16="http://schemas.microsoft.com/office/drawing/2014/main" id="{67764166-4804-4CFC-B5E9-7F0609D621C3}"/>
            </a:ext>
          </a:extLst>
        </xdr:cNvPr>
        <xdr:cNvSpPr txBox="1"/>
      </xdr:nvSpPr>
      <xdr:spPr>
        <a:xfrm>
          <a:off x="442341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138" name="TextBox 1137">
          <a:extLst>
            <a:ext uri="{FF2B5EF4-FFF2-40B4-BE49-F238E27FC236}">
              <a16:creationId xmlns:a16="http://schemas.microsoft.com/office/drawing/2014/main" id="{DFBC014A-E620-467C-A902-14E1A8F35294}"/>
            </a:ext>
          </a:extLst>
        </xdr:cNvPr>
        <xdr:cNvSpPr txBox="1"/>
      </xdr:nvSpPr>
      <xdr:spPr>
        <a:xfrm>
          <a:off x="44205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839927"/>
    <xdr:sp macro="" textlink="">
      <xdr:nvSpPr>
        <xdr:cNvPr id="1139" name="TextBox 1138">
          <a:extLst>
            <a:ext uri="{FF2B5EF4-FFF2-40B4-BE49-F238E27FC236}">
              <a16:creationId xmlns:a16="http://schemas.microsoft.com/office/drawing/2014/main" id="{B14D3477-0519-497B-B37A-A77920E5BEA5}"/>
            </a:ext>
          </a:extLst>
        </xdr:cNvPr>
        <xdr:cNvSpPr txBox="1"/>
      </xdr:nvSpPr>
      <xdr:spPr>
        <a:xfrm>
          <a:off x="442150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140" name="TextBox 1139">
          <a:extLst>
            <a:ext uri="{FF2B5EF4-FFF2-40B4-BE49-F238E27FC236}">
              <a16:creationId xmlns:a16="http://schemas.microsoft.com/office/drawing/2014/main" id="{B79B92F4-CCC3-4F93-B151-C983D610FD5E}"/>
            </a:ext>
          </a:extLst>
        </xdr:cNvPr>
        <xdr:cNvSpPr txBox="1"/>
      </xdr:nvSpPr>
      <xdr:spPr>
        <a:xfrm>
          <a:off x="44205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382727"/>
    <xdr:sp macro="" textlink="">
      <xdr:nvSpPr>
        <xdr:cNvPr id="1141" name="TextBox 1140">
          <a:extLst>
            <a:ext uri="{FF2B5EF4-FFF2-40B4-BE49-F238E27FC236}">
              <a16:creationId xmlns:a16="http://schemas.microsoft.com/office/drawing/2014/main" id="{C7D3BC92-4FE6-4E9F-9BD2-E5BE992B9477}"/>
            </a:ext>
          </a:extLst>
        </xdr:cNvPr>
        <xdr:cNvSpPr txBox="1"/>
      </xdr:nvSpPr>
      <xdr:spPr>
        <a:xfrm>
          <a:off x="442150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1333500</xdr:colOff>
      <xdr:row>0</xdr:row>
      <xdr:rowOff>0</xdr:rowOff>
    </xdr:from>
    <xdr:ext cx="65" cy="1222654"/>
    <xdr:sp macro="" textlink="">
      <xdr:nvSpPr>
        <xdr:cNvPr id="1142" name="TextBox 1141">
          <a:extLst>
            <a:ext uri="{FF2B5EF4-FFF2-40B4-BE49-F238E27FC236}">
              <a16:creationId xmlns:a16="http://schemas.microsoft.com/office/drawing/2014/main" id="{7C6A1FA0-2532-477F-874E-E4DB2D712030}"/>
            </a:ext>
          </a:extLst>
        </xdr:cNvPr>
        <xdr:cNvSpPr txBox="1"/>
      </xdr:nvSpPr>
      <xdr:spPr>
        <a:xfrm>
          <a:off x="442341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143" name="TextBox 1142">
          <a:extLst>
            <a:ext uri="{FF2B5EF4-FFF2-40B4-BE49-F238E27FC236}">
              <a16:creationId xmlns:a16="http://schemas.microsoft.com/office/drawing/2014/main" id="{58E7A039-56A1-49D0-9FC7-E6E811598A7C}"/>
            </a:ext>
          </a:extLst>
        </xdr:cNvPr>
        <xdr:cNvSpPr txBox="1"/>
      </xdr:nvSpPr>
      <xdr:spPr>
        <a:xfrm>
          <a:off x="44205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839927"/>
    <xdr:sp macro="" textlink="">
      <xdr:nvSpPr>
        <xdr:cNvPr id="1144" name="TextBox 1143">
          <a:extLst>
            <a:ext uri="{FF2B5EF4-FFF2-40B4-BE49-F238E27FC236}">
              <a16:creationId xmlns:a16="http://schemas.microsoft.com/office/drawing/2014/main" id="{1D2E8F41-E974-49DA-BF01-83E0ABDE3A3F}"/>
            </a:ext>
          </a:extLst>
        </xdr:cNvPr>
        <xdr:cNvSpPr txBox="1"/>
      </xdr:nvSpPr>
      <xdr:spPr>
        <a:xfrm>
          <a:off x="442150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145" name="TextBox 1144">
          <a:extLst>
            <a:ext uri="{FF2B5EF4-FFF2-40B4-BE49-F238E27FC236}">
              <a16:creationId xmlns:a16="http://schemas.microsoft.com/office/drawing/2014/main" id="{F6CDA994-7028-459B-8132-9E3D5E4CA72D}"/>
            </a:ext>
          </a:extLst>
        </xdr:cNvPr>
        <xdr:cNvSpPr txBox="1"/>
      </xdr:nvSpPr>
      <xdr:spPr>
        <a:xfrm>
          <a:off x="44205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382727"/>
    <xdr:sp macro="" textlink="">
      <xdr:nvSpPr>
        <xdr:cNvPr id="1146" name="TextBox 1145">
          <a:extLst>
            <a:ext uri="{FF2B5EF4-FFF2-40B4-BE49-F238E27FC236}">
              <a16:creationId xmlns:a16="http://schemas.microsoft.com/office/drawing/2014/main" id="{4965186D-8DB0-4C7B-AD95-A40579923A51}"/>
            </a:ext>
          </a:extLst>
        </xdr:cNvPr>
        <xdr:cNvSpPr txBox="1"/>
      </xdr:nvSpPr>
      <xdr:spPr>
        <a:xfrm>
          <a:off x="442150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1333500</xdr:colOff>
      <xdr:row>0</xdr:row>
      <xdr:rowOff>0</xdr:rowOff>
    </xdr:from>
    <xdr:ext cx="65" cy="1222654"/>
    <xdr:sp macro="" textlink="">
      <xdr:nvSpPr>
        <xdr:cNvPr id="1147" name="TextBox 1146">
          <a:extLst>
            <a:ext uri="{FF2B5EF4-FFF2-40B4-BE49-F238E27FC236}">
              <a16:creationId xmlns:a16="http://schemas.microsoft.com/office/drawing/2014/main" id="{9EA411EB-0851-40F7-B9B3-28F716DA5C6D}"/>
            </a:ext>
          </a:extLst>
        </xdr:cNvPr>
        <xdr:cNvSpPr txBox="1"/>
      </xdr:nvSpPr>
      <xdr:spPr>
        <a:xfrm>
          <a:off x="442341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148" name="TextBox 1147">
          <a:extLst>
            <a:ext uri="{FF2B5EF4-FFF2-40B4-BE49-F238E27FC236}">
              <a16:creationId xmlns:a16="http://schemas.microsoft.com/office/drawing/2014/main" id="{75370C6D-6233-4361-9ED6-6437089EC16F}"/>
            </a:ext>
          </a:extLst>
        </xdr:cNvPr>
        <xdr:cNvSpPr txBox="1"/>
      </xdr:nvSpPr>
      <xdr:spPr>
        <a:xfrm>
          <a:off x="44205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839927"/>
    <xdr:sp macro="" textlink="">
      <xdr:nvSpPr>
        <xdr:cNvPr id="1149" name="TextBox 1148">
          <a:extLst>
            <a:ext uri="{FF2B5EF4-FFF2-40B4-BE49-F238E27FC236}">
              <a16:creationId xmlns:a16="http://schemas.microsoft.com/office/drawing/2014/main" id="{62650CCB-0B59-4AD4-A194-A930A4A4F8AF}"/>
            </a:ext>
          </a:extLst>
        </xdr:cNvPr>
        <xdr:cNvSpPr txBox="1"/>
      </xdr:nvSpPr>
      <xdr:spPr>
        <a:xfrm>
          <a:off x="442150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150" name="TextBox 1149">
          <a:extLst>
            <a:ext uri="{FF2B5EF4-FFF2-40B4-BE49-F238E27FC236}">
              <a16:creationId xmlns:a16="http://schemas.microsoft.com/office/drawing/2014/main" id="{26FD2358-40AC-47C2-A221-F9D258EDA22B}"/>
            </a:ext>
          </a:extLst>
        </xdr:cNvPr>
        <xdr:cNvSpPr txBox="1"/>
      </xdr:nvSpPr>
      <xdr:spPr>
        <a:xfrm>
          <a:off x="44205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382727"/>
    <xdr:sp macro="" textlink="">
      <xdr:nvSpPr>
        <xdr:cNvPr id="1151" name="TextBox 1150">
          <a:extLst>
            <a:ext uri="{FF2B5EF4-FFF2-40B4-BE49-F238E27FC236}">
              <a16:creationId xmlns:a16="http://schemas.microsoft.com/office/drawing/2014/main" id="{7855CE7D-F440-4237-BF2F-B30C729BCE3E}"/>
            </a:ext>
          </a:extLst>
        </xdr:cNvPr>
        <xdr:cNvSpPr txBox="1"/>
      </xdr:nvSpPr>
      <xdr:spPr>
        <a:xfrm>
          <a:off x="442150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1333500</xdr:colOff>
      <xdr:row>0</xdr:row>
      <xdr:rowOff>0</xdr:rowOff>
    </xdr:from>
    <xdr:ext cx="65" cy="1222654"/>
    <xdr:sp macro="" textlink="">
      <xdr:nvSpPr>
        <xdr:cNvPr id="1152" name="TextBox 1151">
          <a:extLst>
            <a:ext uri="{FF2B5EF4-FFF2-40B4-BE49-F238E27FC236}">
              <a16:creationId xmlns:a16="http://schemas.microsoft.com/office/drawing/2014/main" id="{4498DB0B-1272-4AC8-8D03-547482CDC6FD}"/>
            </a:ext>
          </a:extLst>
        </xdr:cNvPr>
        <xdr:cNvSpPr txBox="1"/>
      </xdr:nvSpPr>
      <xdr:spPr>
        <a:xfrm>
          <a:off x="442341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153" name="TextBox 1152">
          <a:extLst>
            <a:ext uri="{FF2B5EF4-FFF2-40B4-BE49-F238E27FC236}">
              <a16:creationId xmlns:a16="http://schemas.microsoft.com/office/drawing/2014/main" id="{0F53BB74-FDE0-411D-A842-9ECCD471F6F1}"/>
            </a:ext>
          </a:extLst>
        </xdr:cNvPr>
        <xdr:cNvSpPr txBox="1"/>
      </xdr:nvSpPr>
      <xdr:spPr>
        <a:xfrm>
          <a:off x="44205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839927"/>
    <xdr:sp macro="" textlink="">
      <xdr:nvSpPr>
        <xdr:cNvPr id="1154" name="TextBox 1153">
          <a:extLst>
            <a:ext uri="{FF2B5EF4-FFF2-40B4-BE49-F238E27FC236}">
              <a16:creationId xmlns:a16="http://schemas.microsoft.com/office/drawing/2014/main" id="{FFBE26A3-7EE0-49EE-83F7-D4EB1EEA1BCA}"/>
            </a:ext>
          </a:extLst>
        </xdr:cNvPr>
        <xdr:cNvSpPr txBox="1"/>
      </xdr:nvSpPr>
      <xdr:spPr>
        <a:xfrm>
          <a:off x="442150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155" name="TextBox 1154">
          <a:extLst>
            <a:ext uri="{FF2B5EF4-FFF2-40B4-BE49-F238E27FC236}">
              <a16:creationId xmlns:a16="http://schemas.microsoft.com/office/drawing/2014/main" id="{B496D237-7DFA-42BA-A9CB-7DEE17C422A2}"/>
            </a:ext>
          </a:extLst>
        </xdr:cNvPr>
        <xdr:cNvSpPr txBox="1"/>
      </xdr:nvSpPr>
      <xdr:spPr>
        <a:xfrm>
          <a:off x="44205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382727"/>
    <xdr:sp macro="" textlink="">
      <xdr:nvSpPr>
        <xdr:cNvPr id="1156" name="TextBox 1155">
          <a:extLst>
            <a:ext uri="{FF2B5EF4-FFF2-40B4-BE49-F238E27FC236}">
              <a16:creationId xmlns:a16="http://schemas.microsoft.com/office/drawing/2014/main" id="{8BEB735A-E1EB-48A2-A8AA-58A34E490B1F}"/>
            </a:ext>
          </a:extLst>
        </xdr:cNvPr>
        <xdr:cNvSpPr txBox="1"/>
      </xdr:nvSpPr>
      <xdr:spPr>
        <a:xfrm>
          <a:off x="442150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1333500</xdr:colOff>
      <xdr:row>0</xdr:row>
      <xdr:rowOff>0</xdr:rowOff>
    </xdr:from>
    <xdr:ext cx="65" cy="1222654"/>
    <xdr:sp macro="" textlink="">
      <xdr:nvSpPr>
        <xdr:cNvPr id="1157" name="TextBox 1156">
          <a:extLst>
            <a:ext uri="{FF2B5EF4-FFF2-40B4-BE49-F238E27FC236}">
              <a16:creationId xmlns:a16="http://schemas.microsoft.com/office/drawing/2014/main" id="{86EB4756-7D6E-43E1-933A-3FD487280B0E}"/>
            </a:ext>
          </a:extLst>
        </xdr:cNvPr>
        <xdr:cNvSpPr txBox="1"/>
      </xdr:nvSpPr>
      <xdr:spPr>
        <a:xfrm>
          <a:off x="442341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158" name="TextBox 1157">
          <a:extLst>
            <a:ext uri="{FF2B5EF4-FFF2-40B4-BE49-F238E27FC236}">
              <a16:creationId xmlns:a16="http://schemas.microsoft.com/office/drawing/2014/main" id="{3C57EA34-ADB5-4F46-9B60-4D21C1AEA8C3}"/>
            </a:ext>
          </a:extLst>
        </xdr:cNvPr>
        <xdr:cNvSpPr txBox="1"/>
      </xdr:nvSpPr>
      <xdr:spPr>
        <a:xfrm>
          <a:off x="44205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839927"/>
    <xdr:sp macro="" textlink="">
      <xdr:nvSpPr>
        <xdr:cNvPr id="1159" name="TextBox 1158">
          <a:extLst>
            <a:ext uri="{FF2B5EF4-FFF2-40B4-BE49-F238E27FC236}">
              <a16:creationId xmlns:a16="http://schemas.microsoft.com/office/drawing/2014/main" id="{751F023E-5986-4E66-991F-7879A844E178}"/>
            </a:ext>
          </a:extLst>
        </xdr:cNvPr>
        <xdr:cNvSpPr txBox="1"/>
      </xdr:nvSpPr>
      <xdr:spPr>
        <a:xfrm>
          <a:off x="442150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160" name="TextBox 1159">
          <a:extLst>
            <a:ext uri="{FF2B5EF4-FFF2-40B4-BE49-F238E27FC236}">
              <a16:creationId xmlns:a16="http://schemas.microsoft.com/office/drawing/2014/main" id="{63FDCE07-AB32-4DED-A505-7A74FCDBE4B3}"/>
            </a:ext>
          </a:extLst>
        </xdr:cNvPr>
        <xdr:cNvSpPr txBox="1"/>
      </xdr:nvSpPr>
      <xdr:spPr>
        <a:xfrm>
          <a:off x="44205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382727"/>
    <xdr:sp macro="" textlink="">
      <xdr:nvSpPr>
        <xdr:cNvPr id="1161" name="TextBox 1160">
          <a:extLst>
            <a:ext uri="{FF2B5EF4-FFF2-40B4-BE49-F238E27FC236}">
              <a16:creationId xmlns:a16="http://schemas.microsoft.com/office/drawing/2014/main" id="{565C6176-9A4A-4D79-8FFF-F02B2F2E9FEC}"/>
            </a:ext>
          </a:extLst>
        </xdr:cNvPr>
        <xdr:cNvSpPr txBox="1"/>
      </xdr:nvSpPr>
      <xdr:spPr>
        <a:xfrm>
          <a:off x="442150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1333500</xdr:colOff>
      <xdr:row>0</xdr:row>
      <xdr:rowOff>0</xdr:rowOff>
    </xdr:from>
    <xdr:ext cx="65" cy="1222654"/>
    <xdr:sp macro="" textlink="">
      <xdr:nvSpPr>
        <xdr:cNvPr id="1162" name="TextBox 1161">
          <a:extLst>
            <a:ext uri="{FF2B5EF4-FFF2-40B4-BE49-F238E27FC236}">
              <a16:creationId xmlns:a16="http://schemas.microsoft.com/office/drawing/2014/main" id="{D1A2AE3C-134B-4DD3-905C-5D064EA9FA25}"/>
            </a:ext>
          </a:extLst>
        </xdr:cNvPr>
        <xdr:cNvSpPr txBox="1"/>
      </xdr:nvSpPr>
      <xdr:spPr>
        <a:xfrm>
          <a:off x="442341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163" name="TextBox 1162">
          <a:extLst>
            <a:ext uri="{FF2B5EF4-FFF2-40B4-BE49-F238E27FC236}">
              <a16:creationId xmlns:a16="http://schemas.microsoft.com/office/drawing/2014/main" id="{BF48FF6F-387A-4F7E-8F15-95B788AB6155}"/>
            </a:ext>
          </a:extLst>
        </xdr:cNvPr>
        <xdr:cNvSpPr txBox="1"/>
      </xdr:nvSpPr>
      <xdr:spPr>
        <a:xfrm>
          <a:off x="44205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839927"/>
    <xdr:sp macro="" textlink="">
      <xdr:nvSpPr>
        <xdr:cNvPr id="1164" name="TextBox 1163">
          <a:extLst>
            <a:ext uri="{FF2B5EF4-FFF2-40B4-BE49-F238E27FC236}">
              <a16:creationId xmlns:a16="http://schemas.microsoft.com/office/drawing/2014/main" id="{BEBF60FE-E764-4E73-92D0-F66D44C511F9}"/>
            </a:ext>
          </a:extLst>
        </xdr:cNvPr>
        <xdr:cNvSpPr txBox="1"/>
      </xdr:nvSpPr>
      <xdr:spPr>
        <a:xfrm>
          <a:off x="442150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165" name="TextBox 1164">
          <a:extLst>
            <a:ext uri="{FF2B5EF4-FFF2-40B4-BE49-F238E27FC236}">
              <a16:creationId xmlns:a16="http://schemas.microsoft.com/office/drawing/2014/main" id="{0C303538-71DF-4C88-85FC-7448D37E1D11}"/>
            </a:ext>
          </a:extLst>
        </xdr:cNvPr>
        <xdr:cNvSpPr txBox="1"/>
      </xdr:nvSpPr>
      <xdr:spPr>
        <a:xfrm>
          <a:off x="44205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382727"/>
    <xdr:sp macro="" textlink="">
      <xdr:nvSpPr>
        <xdr:cNvPr id="1166" name="TextBox 1165">
          <a:extLst>
            <a:ext uri="{FF2B5EF4-FFF2-40B4-BE49-F238E27FC236}">
              <a16:creationId xmlns:a16="http://schemas.microsoft.com/office/drawing/2014/main" id="{4368E5EF-DA14-4011-AD95-8C8F2A687409}"/>
            </a:ext>
          </a:extLst>
        </xdr:cNvPr>
        <xdr:cNvSpPr txBox="1"/>
      </xdr:nvSpPr>
      <xdr:spPr>
        <a:xfrm>
          <a:off x="442150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1333500</xdr:colOff>
      <xdr:row>0</xdr:row>
      <xdr:rowOff>0</xdr:rowOff>
    </xdr:from>
    <xdr:ext cx="65" cy="1222654"/>
    <xdr:sp macro="" textlink="">
      <xdr:nvSpPr>
        <xdr:cNvPr id="1167" name="TextBox 1166">
          <a:extLst>
            <a:ext uri="{FF2B5EF4-FFF2-40B4-BE49-F238E27FC236}">
              <a16:creationId xmlns:a16="http://schemas.microsoft.com/office/drawing/2014/main" id="{017955ED-42EE-4D6A-9B70-06A16AE15F16}"/>
            </a:ext>
          </a:extLst>
        </xdr:cNvPr>
        <xdr:cNvSpPr txBox="1"/>
      </xdr:nvSpPr>
      <xdr:spPr>
        <a:xfrm>
          <a:off x="442341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168" name="TextBox 1167">
          <a:extLst>
            <a:ext uri="{FF2B5EF4-FFF2-40B4-BE49-F238E27FC236}">
              <a16:creationId xmlns:a16="http://schemas.microsoft.com/office/drawing/2014/main" id="{E8CD4C9F-02E2-4D94-A076-EF9B4AA2D06A}"/>
            </a:ext>
          </a:extLst>
        </xdr:cNvPr>
        <xdr:cNvSpPr txBox="1"/>
      </xdr:nvSpPr>
      <xdr:spPr>
        <a:xfrm>
          <a:off x="44205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839927"/>
    <xdr:sp macro="" textlink="">
      <xdr:nvSpPr>
        <xdr:cNvPr id="1169" name="TextBox 1168">
          <a:extLst>
            <a:ext uri="{FF2B5EF4-FFF2-40B4-BE49-F238E27FC236}">
              <a16:creationId xmlns:a16="http://schemas.microsoft.com/office/drawing/2014/main" id="{88ADD0F2-A66A-4A57-AAC4-57A923D32B54}"/>
            </a:ext>
          </a:extLst>
        </xdr:cNvPr>
        <xdr:cNvSpPr txBox="1"/>
      </xdr:nvSpPr>
      <xdr:spPr>
        <a:xfrm>
          <a:off x="442150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170" name="TextBox 1169">
          <a:extLst>
            <a:ext uri="{FF2B5EF4-FFF2-40B4-BE49-F238E27FC236}">
              <a16:creationId xmlns:a16="http://schemas.microsoft.com/office/drawing/2014/main" id="{1C400953-D566-464C-B2D5-9C14F9CA6C9C}"/>
            </a:ext>
          </a:extLst>
        </xdr:cNvPr>
        <xdr:cNvSpPr txBox="1"/>
      </xdr:nvSpPr>
      <xdr:spPr>
        <a:xfrm>
          <a:off x="44205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382727"/>
    <xdr:sp macro="" textlink="">
      <xdr:nvSpPr>
        <xdr:cNvPr id="1171" name="TextBox 1170">
          <a:extLst>
            <a:ext uri="{FF2B5EF4-FFF2-40B4-BE49-F238E27FC236}">
              <a16:creationId xmlns:a16="http://schemas.microsoft.com/office/drawing/2014/main" id="{91551431-3184-4FED-8BAF-64BD3A338A36}"/>
            </a:ext>
          </a:extLst>
        </xdr:cNvPr>
        <xdr:cNvSpPr txBox="1"/>
      </xdr:nvSpPr>
      <xdr:spPr>
        <a:xfrm>
          <a:off x="442150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1333500</xdr:colOff>
      <xdr:row>0</xdr:row>
      <xdr:rowOff>0</xdr:rowOff>
    </xdr:from>
    <xdr:ext cx="65" cy="1222654"/>
    <xdr:sp macro="" textlink="">
      <xdr:nvSpPr>
        <xdr:cNvPr id="1172" name="TextBox 1171">
          <a:extLst>
            <a:ext uri="{FF2B5EF4-FFF2-40B4-BE49-F238E27FC236}">
              <a16:creationId xmlns:a16="http://schemas.microsoft.com/office/drawing/2014/main" id="{6E7804C4-6879-471A-A793-2855788BDD92}"/>
            </a:ext>
          </a:extLst>
        </xdr:cNvPr>
        <xdr:cNvSpPr txBox="1"/>
      </xdr:nvSpPr>
      <xdr:spPr>
        <a:xfrm>
          <a:off x="442341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173" name="TextBox 1172">
          <a:extLst>
            <a:ext uri="{FF2B5EF4-FFF2-40B4-BE49-F238E27FC236}">
              <a16:creationId xmlns:a16="http://schemas.microsoft.com/office/drawing/2014/main" id="{F6BF54BA-157C-47CE-8C98-03F78C503E5F}"/>
            </a:ext>
          </a:extLst>
        </xdr:cNvPr>
        <xdr:cNvSpPr txBox="1"/>
      </xdr:nvSpPr>
      <xdr:spPr>
        <a:xfrm>
          <a:off x="44205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839927"/>
    <xdr:sp macro="" textlink="">
      <xdr:nvSpPr>
        <xdr:cNvPr id="1174" name="TextBox 1173">
          <a:extLst>
            <a:ext uri="{FF2B5EF4-FFF2-40B4-BE49-F238E27FC236}">
              <a16:creationId xmlns:a16="http://schemas.microsoft.com/office/drawing/2014/main" id="{DAD53344-B926-4E29-8AC2-73C50E484F4F}"/>
            </a:ext>
          </a:extLst>
        </xdr:cNvPr>
        <xdr:cNvSpPr txBox="1"/>
      </xdr:nvSpPr>
      <xdr:spPr>
        <a:xfrm>
          <a:off x="442150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175" name="TextBox 1174">
          <a:extLst>
            <a:ext uri="{FF2B5EF4-FFF2-40B4-BE49-F238E27FC236}">
              <a16:creationId xmlns:a16="http://schemas.microsoft.com/office/drawing/2014/main" id="{172051B5-2B20-4286-B164-9E0B646AC4C0}"/>
            </a:ext>
          </a:extLst>
        </xdr:cNvPr>
        <xdr:cNvSpPr txBox="1"/>
      </xdr:nvSpPr>
      <xdr:spPr>
        <a:xfrm>
          <a:off x="44205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382727"/>
    <xdr:sp macro="" textlink="">
      <xdr:nvSpPr>
        <xdr:cNvPr id="1176" name="TextBox 1175">
          <a:extLst>
            <a:ext uri="{FF2B5EF4-FFF2-40B4-BE49-F238E27FC236}">
              <a16:creationId xmlns:a16="http://schemas.microsoft.com/office/drawing/2014/main" id="{72D6C051-8A15-43F4-849E-9CB62B8CF7B3}"/>
            </a:ext>
          </a:extLst>
        </xdr:cNvPr>
        <xdr:cNvSpPr txBox="1"/>
      </xdr:nvSpPr>
      <xdr:spPr>
        <a:xfrm>
          <a:off x="442150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1333500</xdr:colOff>
      <xdr:row>0</xdr:row>
      <xdr:rowOff>0</xdr:rowOff>
    </xdr:from>
    <xdr:ext cx="65" cy="1222654"/>
    <xdr:sp macro="" textlink="">
      <xdr:nvSpPr>
        <xdr:cNvPr id="1177" name="TextBox 1176">
          <a:extLst>
            <a:ext uri="{FF2B5EF4-FFF2-40B4-BE49-F238E27FC236}">
              <a16:creationId xmlns:a16="http://schemas.microsoft.com/office/drawing/2014/main" id="{55B7CDDC-7C92-4774-85A7-DB68A5672A71}"/>
            </a:ext>
          </a:extLst>
        </xdr:cNvPr>
        <xdr:cNvSpPr txBox="1"/>
      </xdr:nvSpPr>
      <xdr:spPr>
        <a:xfrm>
          <a:off x="442341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178" name="TextBox 1177">
          <a:extLst>
            <a:ext uri="{FF2B5EF4-FFF2-40B4-BE49-F238E27FC236}">
              <a16:creationId xmlns:a16="http://schemas.microsoft.com/office/drawing/2014/main" id="{E4037D3E-0873-4FD8-9C66-FC8B378EB687}"/>
            </a:ext>
          </a:extLst>
        </xdr:cNvPr>
        <xdr:cNvSpPr txBox="1"/>
      </xdr:nvSpPr>
      <xdr:spPr>
        <a:xfrm>
          <a:off x="44205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839927"/>
    <xdr:sp macro="" textlink="">
      <xdr:nvSpPr>
        <xdr:cNvPr id="1179" name="TextBox 1178">
          <a:extLst>
            <a:ext uri="{FF2B5EF4-FFF2-40B4-BE49-F238E27FC236}">
              <a16:creationId xmlns:a16="http://schemas.microsoft.com/office/drawing/2014/main" id="{B917C16E-9FF7-4ECC-91AC-2605F370C450}"/>
            </a:ext>
          </a:extLst>
        </xdr:cNvPr>
        <xdr:cNvSpPr txBox="1"/>
      </xdr:nvSpPr>
      <xdr:spPr>
        <a:xfrm>
          <a:off x="442150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180" name="TextBox 1179">
          <a:extLst>
            <a:ext uri="{FF2B5EF4-FFF2-40B4-BE49-F238E27FC236}">
              <a16:creationId xmlns:a16="http://schemas.microsoft.com/office/drawing/2014/main" id="{8594F87D-4D4A-4774-BD79-F421BF0DE2EC}"/>
            </a:ext>
          </a:extLst>
        </xdr:cNvPr>
        <xdr:cNvSpPr txBox="1"/>
      </xdr:nvSpPr>
      <xdr:spPr>
        <a:xfrm>
          <a:off x="44205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382727"/>
    <xdr:sp macro="" textlink="">
      <xdr:nvSpPr>
        <xdr:cNvPr id="1181" name="TextBox 1180">
          <a:extLst>
            <a:ext uri="{FF2B5EF4-FFF2-40B4-BE49-F238E27FC236}">
              <a16:creationId xmlns:a16="http://schemas.microsoft.com/office/drawing/2014/main" id="{607D456A-DDA3-471C-A553-D2E280ACAAAB}"/>
            </a:ext>
          </a:extLst>
        </xdr:cNvPr>
        <xdr:cNvSpPr txBox="1"/>
      </xdr:nvSpPr>
      <xdr:spPr>
        <a:xfrm>
          <a:off x="442150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1333500</xdr:colOff>
      <xdr:row>0</xdr:row>
      <xdr:rowOff>0</xdr:rowOff>
    </xdr:from>
    <xdr:ext cx="65" cy="1222654"/>
    <xdr:sp macro="" textlink="">
      <xdr:nvSpPr>
        <xdr:cNvPr id="1182" name="TextBox 1181">
          <a:extLst>
            <a:ext uri="{FF2B5EF4-FFF2-40B4-BE49-F238E27FC236}">
              <a16:creationId xmlns:a16="http://schemas.microsoft.com/office/drawing/2014/main" id="{3BDC10B6-044D-42F4-BB3B-0F9FCA0BA5F5}"/>
            </a:ext>
          </a:extLst>
        </xdr:cNvPr>
        <xdr:cNvSpPr txBox="1"/>
      </xdr:nvSpPr>
      <xdr:spPr>
        <a:xfrm>
          <a:off x="442341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183" name="TextBox 1182">
          <a:extLst>
            <a:ext uri="{FF2B5EF4-FFF2-40B4-BE49-F238E27FC236}">
              <a16:creationId xmlns:a16="http://schemas.microsoft.com/office/drawing/2014/main" id="{22A79FF7-99DB-494A-A0D0-6F359CD8F049}"/>
            </a:ext>
          </a:extLst>
        </xdr:cNvPr>
        <xdr:cNvSpPr txBox="1"/>
      </xdr:nvSpPr>
      <xdr:spPr>
        <a:xfrm>
          <a:off x="44205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839927"/>
    <xdr:sp macro="" textlink="">
      <xdr:nvSpPr>
        <xdr:cNvPr id="1184" name="TextBox 1183">
          <a:extLst>
            <a:ext uri="{FF2B5EF4-FFF2-40B4-BE49-F238E27FC236}">
              <a16:creationId xmlns:a16="http://schemas.microsoft.com/office/drawing/2014/main" id="{BD4CD3CE-BC18-4945-8290-74C66A74F72B}"/>
            </a:ext>
          </a:extLst>
        </xdr:cNvPr>
        <xdr:cNvSpPr txBox="1"/>
      </xdr:nvSpPr>
      <xdr:spPr>
        <a:xfrm>
          <a:off x="442150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185" name="TextBox 1184">
          <a:extLst>
            <a:ext uri="{FF2B5EF4-FFF2-40B4-BE49-F238E27FC236}">
              <a16:creationId xmlns:a16="http://schemas.microsoft.com/office/drawing/2014/main" id="{59A7A52D-CCE6-4AEB-95FE-B2FDED7AF7FC}"/>
            </a:ext>
          </a:extLst>
        </xdr:cNvPr>
        <xdr:cNvSpPr txBox="1"/>
      </xdr:nvSpPr>
      <xdr:spPr>
        <a:xfrm>
          <a:off x="44205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382727"/>
    <xdr:sp macro="" textlink="">
      <xdr:nvSpPr>
        <xdr:cNvPr id="1186" name="TextBox 1185">
          <a:extLst>
            <a:ext uri="{FF2B5EF4-FFF2-40B4-BE49-F238E27FC236}">
              <a16:creationId xmlns:a16="http://schemas.microsoft.com/office/drawing/2014/main" id="{190FB537-F971-4AFD-9CFB-8243B91FA2D3}"/>
            </a:ext>
          </a:extLst>
        </xdr:cNvPr>
        <xdr:cNvSpPr txBox="1"/>
      </xdr:nvSpPr>
      <xdr:spPr>
        <a:xfrm>
          <a:off x="442150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1333500</xdr:colOff>
      <xdr:row>0</xdr:row>
      <xdr:rowOff>0</xdr:rowOff>
    </xdr:from>
    <xdr:ext cx="65" cy="1222654"/>
    <xdr:sp macro="" textlink="">
      <xdr:nvSpPr>
        <xdr:cNvPr id="1187" name="TextBox 1186">
          <a:extLst>
            <a:ext uri="{FF2B5EF4-FFF2-40B4-BE49-F238E27FC236}">
              <a16:creationId xmlns:a16="http://schemas.microsoft.com/office/drawing/2014/main" id="{F27AB4F2-2966-4543-85F3-20C87B5DFDC3}"/>
            </a:ext>
          </a:extLst>
        </xdr:cNvPr>
        <xdr:cNvSpPr txBox="1"/>
      </xdr:nvSpPr>
      <xdr:spPr>
        <a:xfrm>
          <a:off x="442341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188" name="TextBox 1187">
          <a:extLst>
            <a:ext uri="{FF2B5EF4-FFF2-40B4-BE49-F238E27FC236}">
              <a16:creationId xmlns:a16="http://schemas.microsoft.com/office/drawing/2014/main" id="{0FD15C81-6F3A-487B-96B8-D22C408779FC}"/>
            </a:ext>
          </a:extLst>
        </xdr:cNvPr>
        <xdr:cNvSpPr txBox="1"/>
      </xdr:nvSpPr>
      <xdr:spPr>
        <a:xfrm>
          <a:off x="44205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839927"/>
    <xdr:sp macro="" textlink="">
      <xdr:nvSpPr>
        <xdr:cNvPr id="1189" name="TextBox 1188">
          <a:extLst>
            <a:ext uri="{FF2B5EF4-FFF2-40B4-BE49-F238E27FC236}">
              <a16:creationId xmlns:a16="http://schemas.microsoft.com/office/drawing/2014/main" id="{C0C9EA9B-0F95-450C-A26D-D1BBE604434F}"/>
            </a:ext>
          </a:extLst>
        </xdr:cNvPr>
        <xdr:cNvSpPr txBox="1"/>
      </xdr:nvSpPr>
      <xdr:spPr>
        <a:xfrm>
          <a:off x="442150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190" name="TextBox 1189">
          <a:extLst>
            <a:ext uri="{FF2B5EF4-FFF2-40B4-BE49-F238E27FC236}">
              <a16:creationId xmlns:a16="http://schemas.microsoft.com/office/drawing/2014/main" id="{72F3792B-C04A-494D-A684-880906F77903}"/>
            </a:ext>
          </a:extLst>
        </xdr:cNvPr>
        <xdr:cNvSpPr txBox="1"/>
      </xdr:nvSpPr>
      <xdr:spPr>
        <a:xfrm>
          <a:off x="44205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382727"/>
    <xdr:sp macro="" textlink="">
      <xdr:nvSpPr>
        <xdr:cNvPr id="1191" name="TextBox 1190">
          <a:extLst>
            <a:ext uri="{FF2B5EF4-FFF2-40B4-BE49-F238E27FC236}">
              <a16:creationId xmlns:a16="http://schemas.microsoft.com/office/drawing/2014/main" id="{9F0F2C3F-B6E0-472B-9B6C-C774D19FC5AE}"/>
            </a:ext>
          </a:extLst>
        </xdr:cNvPr>
        <xdr:cNvSpPr txBox="1"/>
      </xdr:nvSpPr>
      <xdr:spPr>
        <a:xfrm>
          <a:off x="442150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1333500</xdr:colOff>
      <xdr:row>0</xdr:row>
      <xdr:rowOff>0</xdr:rowOff>
    </xdr:from>
    <xdr:ext cx="65" cy="1222654"/>
    <xdr:sp macro="" textlink="">
      <xdr:nvSpPr>
        <xdr:cNvPr id="1192" name="TextBox 1191">
          <a:extLst>
            <a:ext uri="{FF2B5EF4-FFF2-40B4-BE49-F238E27FC236}">
              <a16:creationId xmlns:a16="http://schemas.microsoft.com/office/drawing/2014/main" id="{E48B3ACB-1D11-496B-B5AB-EA3518C90C95}"/>
            </a:ext>
          </a:extLst>
        </xdr:cNvPr>
        <xdr:cNvSpPr txBox="1"/>
      </xdr:nvSpPr>
      <xdr:spPr>
        <a:xfrm>
          <a:off x="442341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193" name="TextBox 1192">
          <a:extLst>
            <a:ext uri="{FF2B5EF4-FFF2-40B4-BE49-F238E27FC236}">
              <a16:creationId xmlns:a16="http://schemas.microsoft.com/office/drawing/2014/main" id="{8A7E70F9-D76E-437F-A5B9-0F20D681275D}"/>
            </a:ext>
          </a:extLst>
        </xdr:cNvPr>
        <xdr:cNvSpPr txBox="1"/>
      </xdr:nvSpPr>
      <xdr:spPr>
        <a:xfrm>
          <a:off x="44205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839927"/>
    <xdr:sp macro="" textlink="">
      <xdr:nvSpPr>
        <xdr:cNvPr id="1194" name="TextBox 1193">
          <a:extLst>
            <a:ext uri="{FF2B5EF4-FFF2-40B4-BE49-F238E27FC236}">
              <a16:creationId xmlns:a16="http://schemas.microsoft.com/office/drawing/2014/main" id="{63EB366C-58E7-4545-966A-42606CBE2BB0}"/>
            </a:ext>
          </a:extLst>
        </xdr:cNvPr>
        <xdr:cNvSpPr txBox="1"/>
      </xdr:nvSpPr>
      <xdr:spPr>
        <a:xfrm>
          <a:off x="442150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195" name="TextBox 1194">
          <a:extLst>
            <a:ext uri="{FF2B5EF4-FFF2-40B4-BE49-F238E27FC236}">
              <a16:creationId xmlns:a16="http://schemas.microsoft.com/office/drawing/2014/main" id="{2FE86E97-7BC9-4F69-B8D3-A85FECA362E8}"/>
            </a:ext>
          </a:extLst>
        </xdr:cNvPr>
        <xdr:cNvSpPr txBox="1"/>
      </xdr:nvSpPr>
      <xdr:spPr>
        <a:xfrm>
          <a:off x="44205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382727"/>
    <xdr:sp macro="" textlink="">
      <xdr:nvSpPr>
        <xdr:cNvPr id="1196" name="TextBox 1195">
          <a:extLst>
            <a:ext uri="{FF2B5EF4-FFF2-40B4-BE49-F238E27FC236}">
              <a16:creationId xmlns:a16="http://schemas.microsoft.com/office/drawing/2014/main" id="{8DD262EB-6BCB-49C4-9C9C-D89F15FB0725}"/>
            </a:ext>
          </a:extLst>
        </xdr:cNvPr>
        <xdr:cNvSpPr txBox="1"/>
      </xdr:nvSpPr>
      <xdr:spPr>
        <a:xfrm>
          <a:off x="442150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1333500</xdr:colOff>
      <xdr:row>0</xdr:row>
      <xdr:rowOff>0</xdr:rowOff>
    </xdr:from>
    <xdr:ext cx="65" cy="1222654"/>
    <xdr:sp macro="" textlink="">
      <xdr:nvSpPr>
        <xdr:cNvPr id="1197" name="TextBox 1196">
          <a:extLst>
            <a:ext uri="{FF2B5EF4-FFF2-40B4-BE49-F238E27FC236}">
              <a16:creationId xmlns:a16="http://schemas.microsoft.com/office/drawing/2014/main" id="{5DF3414F-307E-4645-BB3F-CB3E08EC64C2}"/>
            </a:ext>
          </a:extLst>
        </xdr:cNvPr>
        <xdr:cNvSpPr txBox="1"/>
      </xdr:nvSpPr>
      <xdr:spPr>
        <a:xfrm>
          <a:off x="442341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198" name="TextBox 1197">
          <a:extLst>
            <a:ext uri="{FF2B5EF4-FFF2-40B4-BE49-F238E27FC236}">
              <a16:creationId xmlns:a16="http://schemas.microsoft.com/office/drawing/2014/main" id="{A344D878-E4FF-4C3B-B51F-864B67693644}"/>
            </a:ext>
          </a:extLst>
        </xdr:cNvPr>
        <xdr:cNvSpPr txBox="1"/>
      </xdr:nvSpPr>
      <xdr:spPr>
        <a:xfrm>
          <a:off x="44205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839927"/>
    <xdr:sp macro="" textlink="">
      <xdr:nvSpPr>
        <xdr:cNvPr id="1199" name="TextBox 1198">
          <a:extLst>
            <a:ext uri="{FF2B5EF4-FFF2-40B4-BE49-F238E27FC236}">
              <a16:creationId xmlns:a16="http://schemas.microsoft.com/office/drawing/2014/main" id="{5A278D3B-1AE8-4413-A7D9-B9150CE4E342}"/>
            </a:ext>
          </a:extLst>
        </xdr:cNvPr>
        <xdr:cNvSpPr txBox="1"/>
      </xdr:nvSpPr>
      <xdr:spPr>
        <a:xfrm>
          <a:off x="442150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200" name="TextBox 1199">
          <a:extLst>
            <a:ext uri="{FF2B5EF4-FFF2-40B4-BE49-F238E27FC236}">
              <a16:creationId xmlns:a16="http://schemas.microsoft.com/office/drawing/2014/main" id="{2BC79C98-2D9E-4298-9346-FD21AFE4899E}"/>
            </a:ext>
          </a:extLst>
        </xdr:cNvPr>
        <xdr:cNvSpPr txBox="1"/>
      </xdr:nvSpPr>
      <xdr:spPr>
        <a:xfrm>
          <a:off x="44205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382727"/>
    <xdr:sp macro="" textlink="">
      <xdr:nvSpPr>
        <xdr:cNvPr id="1201" name="TextBox 1200">
          <a:extLst>
            <a:ext uri="{FF2B5EF4-FFF2-40B4-BE49-F238E27FC236}">
              <a16:creationId xmlns:a16="http://schemas.microsoft.com/office/drawing/2014/main" id="{7400FFD6-80A3-433B-AC83-8ABB93B0637D}"/>
            </a:ext>
          </a:extLst>
        </xdr:cNvPr>
        <xdr:cNvSpPr txBox="1"/>
      </xdr:nvSpPr>
      <xdr:spPr>
        <a:xfrm>
          <a:off x="442150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1333500</xdr:colOff>
      <xdr:row>0</xdr:row>
      <xdr:rowOff>0</xdr:rowOff>
    </xdr:from>
    <xdr:ext cx="65" cy="1222654"/>
    <xdr:sp macro="" textlink="">
      <xdr:nvSpPr>
        <xdr:cNvPr id="1202" name="TextBox 1201">
          <a:extLst>
            <a:ext uri="{FF2B5EF4-FFF2-40B4-BE49-F238E27FC236}">
              <a16:creationId xmlns:a16="http://schemas.microsoft.com/office/drawing/2014/main" id="{20F16827-47AE-4684-8F47-979022D21831}"/>
            </a:ext>
          </a:extLst>
        </xdr:cNvPr>
        <xdr:cNvSpPr txBox="1"/>
      </xdr:nvSpPr>
      <xdr:spPr>
        <a:xfrm>
          <a:off x="442341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203" name="TextBox 1202">
          <a:extLst>
            <a:ext uri="{FF2B5EF4-FFF2-40B4-BE49-F238E27FC236}">
              <a16:creationId xmlns:a16="http://schemas.microsoft.com/office/drawing/2014/main" id="{FA46A50A-3AD1-41B1-93E9-DDD8AFEB2CD4}"/>
            </a:ext>
          </a:extLst>
        </xdr:cNvPr>
        <xdr:cNvSpPr txBox="1"/>
      </xdr:nvSpPr>
      <xdr:spPr>
        <a:xfrm>
          <a:off x="44205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839927"/>
    <xdr:sp macro="" textlink="">
      <xdr:nvSpPr>
        <xdr:cNvPr id="1204" name="TextBox 1203">
          <a:extLst>
            <a:ext uri="{FF2B5EF4-FFF2-40B4-BE49-F238E27FC236}">
              <a16:creationId xmlns:a16="http://schemas.microsoft.com/office/drawing/2014/main" id="{89BA1B16-1B5F-4295-B000-2FA42C5ECF27}"/>
            </a:ext>
          </a:extLst>
        </xdr:cNvPr>
        <xdr:cNvSpPr txBox="1"/>
      </xdr:nvSpPr>
      <xdr:spPr>
        <a:xfrm>
          <a:off x="442150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205" name="TextBox 1204">
          <a:extLst>
            <a:ext uri="{FF2B5EF4-FFF2-40B4-BE49-F238E27FC236}">
              <a16:creationId xmlns:a16="http://schemas.microsoft.com/office/drawing/2014/main" id="{9C1DDE20-BF16-4428-BFC0-BFA93D9956C7}"/>
            </a:ext>
          </a:extLst>
        </xdr:cNvPr>
        <xdr:cNvSpPr txBox="1"/>
      </xdr:nvSpPr>
      <xdr:spPr>
        <a:xfrm>
          <a:off x="44205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382727"/>
    <xdr:sp macro="" textlink="">
      <xdr:nvSpPr>
        <xdr:cNvPr id="1206" name="TextBox 1205">
          <a:extLst>
            <a:ext uri="{FF2B5EF4-FFF2-40B4-BE49-F238E27FC236}">
              <a16:creationId xmlns:a16="http://schemas.microsoft.com/office/drawing/2014/main" id="{50C35178-7383-47D3-8786-9DA03FA59EBD}"/>
            </a:ext>
          </a:extLst>
        </xdr:cNvPr>
        <xdr:cNvSpPr txBox="1"/>
      </xdr:nvSpPr>
      <xdr:spPr>
        <a:xfrm>
          <a:off x="442150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1333500</xdr:colOff>
      <xdr:row>0</xdr:row>
      <xdr:rowOff>0</xdr:rowOff>
    </xdr:from>
    <xdr:ext cx="65" cy="1222654"/>
    <xdr:sp macro="" textlink="">
      <xdr:nvSpPr>
        <xdr:cNvPr id="1207" name="TextBox 1206">
          <a:extLst>
            <a:ext uri="{FF2B5EF4-FFF2-40B4-BE49-F238E27FC236}">
              <a16:creationId xmlns:a16="http://schemas.microsoft.com/office/drawing/2014/main" id="{A35E89D0-6327-48CE-AC65-1280F27B81EB}"/>
            </a:ext>
          </a:extLst>
        </xdr:cNvPr>
        <xdr:cNvSpPr txBox="1"/>
      </xdr:nvSpPr>
      <xdr:spPr>
        <a:xfrm>
          <a:off x="442341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208" name="TextBox 1207">
          <a:extLst>
            <a:ext uri="{FF2B5EF4-FFF2-40B4-BE49-F238E27FC236}">
              <a16:creationId xmlns:a16="http://schemas.microsoft.com/office/drawing/2014/main" id="{1272A4D8-3BE2-4D5D-A6E5-716A6336BAC5}"/>
            </a:ext>
          </a:extLst>
        </xdr:cNvPr>
        <xdr:cNvSpPr txBox="1"/>
      </xdr:nvSpPr>
      <xdr:spPr>
        <a:xfrm>
          <a:off x="44205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839927"/>
    <xdr:sp macro="" textlink="">
      <xdr:nvSpPr>
        <xdr:cNvPr id="1209" name="TextBox 1208">
          <a:extLst>
            <a:ext uri="{FF2B5EF4-FFF2-40B4-BE49-F238E27FC236}">
              <a16:creationId xmlns:a16="http://schemas.microsoft.com/office/drawing/2014/main" id="{D4221DE7-95DC-4AB9-9B29-5D3694A1DF67}"/>
            </a:ext>
          </a:extLst>
        </xdr:cNvPr>
        <xdr:cNvSpPr txBox="1"/>
      </xdr:nvSpPr>
      <xdr:spPr>
        <a:xfrm>
          <a:off x="442150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210" name="TextBox 1209">
          <a:extLst>
            <a:ext uri="{FF2B5EF4-FFF2-40B4-BE49-F238E27FC236}">
              <a16:creationId xmlns:a16="http://schemas.microsoft.com/office/drawing/2014/main" id="{AEF28D8C-8308-42CC-BABD-003DAEA7847E}"/>
            </a:ext>
          </a:extLst>
        </xdr:cNvPr>
        <xdr:cNvSpPr txBox="1"/>
      </xdr:nvSpPr>
      <xdr:spPr>
        <a:xfrm>
          <a:off x="44205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382727"/>
    <xdr:sp macro="" textlink="">
      <xdr:nvSpPr>
        <xdr:cNvPr id="1211" name="TextBox 1210">
          <a:extLst>
            <a:ext uri="{FF2B5EF4-FFF2-40B4-BE49-F238E27FC236}">
              <a16:creationId xmlns:a16="http://schemas.microsoft.com/office/drawing/2014/main" id="{51140ACE-0271-4EAD-82A1-CC6767F65577}"/>
            </a:ext>
          </a:extLst>
        </xdr:cNvPr>
        <xdr:cNvSpPr txBox="1"/>
      </xdr:nvSpPr>
      <xdr:spPr>
        <a:xfrm>
          <a:off x="442150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1333500</xdr:colOff>
      <xdr:row>0</xdr:row>
      <xdr:rowOff>0</xdr:rowOff>
    </xdr:from>
    <xdr:ext cx="65" cy="1222654"/>
    <xdr:sp macro="" textlink="">
      <xdr:nvSpPr>
        <xdr:cNvPr id="1212" name="TextBox 1211">
          <a:extLst>
            <a:ext uri="{FF2B5EF4-FFF2-40B4-BE49-F238E27FC236}">
              <a16:creationId xmlns:a16="http://schemas.microsoft.com/office/drawing/2014/main" id="{8323E545-0AAC-4348-8292-56A875FFD3DF}"/>
            </a:ext>
          </a:extLst>
        </xdr:cNvPr>
        <xdr:cNvSpPr txBox="1"/>
      </xdr:nvSpPr>
      <xdr:spPr>
        <a:xfrm>
          <a:off x="442341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213" name="TextBox 1212">
          <a:extLst>
            <a:ext uri="{FF2B5EF4-FFF2-40B4-BE49-F238E27FC236}">
              <a16:creationId xmlns:a16="http://schemas.microsoft.com/office/drawing/2014/main" id="{E73A4F40-171C-45F1-9BCF-94B17E823F79}"/>
            </a:ext>
          </a:extLst>
        </xdr:cNvPr>
        <xdr:cNvSpPr txBox="1"/>
      </xdr:nvSpPr>
      <xdr:spPr>
        <a:xfrm>
          <a:off x="44205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839927"/>
    <xdr:sp macro="" textlink="">
      <xdr:nvSpPr>
        <xdr:cNvPr id="1214" name="TextBox 1213">
          <a:extLst>
            <a:ext uri="{FF2B5EF4-FFF2-40B4-BE49-F238E27FC236}">
              <a16:creationId xmlns:a16="http://schemas.microsoft.com/office/drawing/2014/main" id="{CB2EF347-1801-4018-928C-A1998C18E422}"/>
            </a:ext>
          </a:extLst>
        </xdr:cNvPr>
        <xdr:cNvSpPr txBox="1"/>
      </xdr:nvSpPr>
      <xdr:spPr>
        <a:xfrm>
          <a:off x="442150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215" name="TextBox 1214">
          <a:extLst>
            <a:ext uri="{FF2B5EF4-FFF2-40B4-BE49-F238E27FC236}">
              <a16:creationId xmlns:a16="http://schemas.microsoft.com/office/drawing/2014/main" id="{30B4BDAF-BC70-4AE8-9B6C-42D52903FE6F}"/>
            </a:ext>
          </a:extLst>
        </xdr:cNvPr>
        <xdr:cNvSpPr txBox="1"/>
      </xdr:nvSpPr>
      <xdr:spPr>
        <a:xfrm>
          <a:off x="44205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382727"/>
    <xdr:sp macro="" textlink="">
      <xdr:nvSpPr>
        <xdr:cNvPr id="1216" name="TextBox 1215">
          <a:extLst>
            <a:ext uri="{FF2B5EF4-FFF2-40B4-BE49-F238E27FC236}">
              <a16:creationId xmlns:a16="http://schemas.microsoft.com/office/drawing/2014/main" id="{C737096F-2715-4C22-A36B-69404DEAEE48}"/>
            </a:ext>
          </a:extLst>
        </xdr:cNvPr>
        <xdr:cNvSpPr txBox="1"/>
      </xdr:nvSpPr>
      <xdr:spPr>
        <a:xfrm>
          <a:off x="442150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1333500</xdr:colOff>
      <xdr:row>0</xdr:row>
      <xdr:rowOff>0</xdr:rowOff>
    </xdr:from>
    <xdr:ext cx="65" cy="1222654"/>
    <xdr:sp macro="" textlink="">
      <xdr:nvSpPr>
        <xdr:cNvPr id="1217" name="TextBox 1216">
          <a:extLst>
            <a:ext uri="{FF2B5EF4-FFF2-40B4-BE49-F238E27FC236}">
              <a16:creationId xmlns:a16="http://schemas.microsoft.com/office/drawing/2014/main" id="{01167146-42BF-4C70-9868-87952FA88334}"/>
            </a:ext>
          </a:extLst>
        </xdr:cNvPr>
        <xdr:cNvSpPr txBox="1"/>
      </xdr:nvSpPr>
      <xdr:spPr>
        <a:xfrm>
          <a:off x="442341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218" name="TextBox 1217">
          <a:extLst>
            <a:ext uri="{FF2B5EF4-FFF2-40B4-BE49-F238E27FC236}">
              <a16:creationId xmlns:a16="http://schemas.microsoft.com/office/drawing/2014/main" id="{24D45569-2D47-4C8B-B0BD-12C1BBF616A3}"/>
            </a:ext>
          </a:extLst>
        </xdr:cNvPr>
        <xdr:cNvSpPr txBox="1"/>
      </xdr:nvSpPr>
      <xdr:spPr>
        <a:xfrm>
          <a:off x="44205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839927"/>
    <xdr:sp macro="" textlink="">
      <xdr:nvSpPr>
        <xdr:cNvPr id="1219" name="TextBox 1218">
          <a:extLst>
            <a:ext uri="{FF2B5EF4-FFF2-40B4-BE49-F238E27FC236}">
              <a16:creationId xmlns:a16="http://schemas.microsoft.com/office/drawing/2014/main" id="{035B692B-1DFF-4514-97DF-EE88E70EBAAE}"/>
            </a:ext>
          </a:extLst>
        </xdr:cNvPr>
        <xdr:cNvSpPr txBox="1"/>
      </xdr:nvSpPr>
      <xdr:spPr>
        <a:xfrm>
          <a:off x="442150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220" name="TextBox 1219">
          <a:extLst>
            <a:ext uri="{FF2B5EF4-FFF2-40B4-BE49-F238E27FC236}">
              <a16:creationId xmlns:a16="http://schemas.microsoft.com/office/drawing/2014/main" id="{7CBD4C3A-14B8-403E-ABCC-373DBF9E0B37}"/>
            </a:ext>
          </a:extLst>
        </xdr:cNvPr>
        <xdr:cNvSpPr txBox="1"/>
      </xdr:nvSpPr>
      <xdr:spPr>
        <a:xfrm>
          <a:off x="44205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382727"/>
    <xdr:sp macro="" textlink="">
      <xdr:nvSpPr>
        <xdr:cNvPr id="1221" name="TextBox 1220">
          <a:extLst>
            <a:ext uri="{FF2B5EF4-FFF2-40B4-BE49-F238E27FC236}">
              <a16:creationId xmlns:a16="http://schemas.microsoft.com/office/drawing/2014/main" id="{239DC4DA-93EA-4B29-921A-C5C5C5F03308}"/>
            </a:ext>
          </a:extLst>
        </xdr:cNvPr>
        <xdr:cNvSpPr txBox="1"/>
      </xdr:nvSpPr>
      <xdr:spPr>
        <a:xfrm>
          <a:off x="442150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1333500</xdr:colOff>
      <xdr:row>0</xdr:row>
      <xdr:rowOff>0</xdr:rowOff>
    </xdr:from>
    <xdr:ext cx="65" cy="1222654"/>
    <xdr:sp macro="" textlink="">
      <xdr:nvSpPr>
        <xdr:cNvPr id="1222" name="TextBox 1221">
          <a:extLst>
            <a:ext uri="{FF2B5EF4-FFF2-40B4-BE49-F238E27FC236}">
              <a16:creationId xmlns:a16="http://schemas.microsoft.com/office/drawing/2014/main" id="{492FC260-76D8-421A-9A5E-FDE8E210F222}"/>
            </a:ext>
          </a:extLst>
        </xdr:cNvPr>
        <xdr:cNvSpPr txBox="1"/>
      </xdr:nvSpPr>
      <xdr:spPr>
        <a:xfrm>
          <a:off x="442341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223" name="TextBox 1222">
          <a:extLst>
            <a:ext uri="{FF2B5EF4-FFF2-40B4-BE49-F238E27FC236}">
              <a16:creationId xmlns:a16="http://schemas.microsoft.com/office/drawing/2014/main" id="{55571B14-49E4-4129-878F-45F98B0CCF62}"/>
            </a:ext>
          </a:extLst>
        </xdr:cNvPr>
        <xdr:cNvSpPr txBox="1"/>
      </xdr:nvSpPr>
      <xdr:spPr>
        <a:xfrm>
          <a:off x="44205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839927"/>
    <xdr:sp macro="" textlink="">
      <xdr:nvSpPr>
        <xdr:cNvPr id="1224" name="TextBox 1223">
          <a:extLst>
            <a:ext uri="{FF2B5EF4-FFF2-40B4-BE49-F238E27FC236}">
              <a16:creationId xmlns:a16="http://schemas.microsoft.com/office/drawing/2014/main" id="{7518FCF8-45DD-43F5-A63A-77E63AC3FEFE}"/>
            </a:ext>
          </a:extLst>
        </xdr:cNvPr>
        <xdr:cNvSpPr txBox="1"/>
      </xdr:nvSpPr>
      <xdr:spPr>
        <a:xfrm>
          <a:off x="442150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225" name="TextBox 1224">
          <a:extLst>
            <a:ext uri="{FF2B5EF4-FFF2-40B4-BE49-F238E27FC236}">
              <a16:creationId xmlns:a16="http://schemas.microsoft.com/office/drawing/2014/main" id="{98FE609F-FF20-45D6-B6EF-91F7B7461575}"/>
            </a:ext>
          </a:extLst>
        </xdr:cNvPr>
        <xdr:cNvSpPr txBox="1"/>
      </xdr:nvSpPr>
      <xdr:spPr>
        <a:xfrm>
          <a:off x="44205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382727"/>
    <xdr:sp macro="" textlink="">
      <xdr:nvSpPr>
        <xdr:cNvPr id="1226" name="TextBox 1225">
          <a:extLst>
            <a:ext uri="{FF2B5EF4-FFF2-40B4-BE49-F238E27FC236}">
              <a16:creationId xmlns:a16="http://schemas.microsoft.com/office/drawing/2014/main" id="{B34959E1-7824-4E39-9D25-C6CEBE9965EE}"/>
            </a:ext>
          </a:extLst>
        </xdr:cNvPr>
        <xdr:cNvSpPr txBox="1"/>
      </xdr:nvSpPr>
      <xdr:spPr>
        <a:xfrm>
          <a:off x="442150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1333500</xdr:colOff>
      <xdr:row>0</xdr:row>
      <xdr:rowOff>0</xdr:rowOff>
    </xdr:from>
    <xdr:ext cx="65" cy="1222654"/>
    <xdr:sp macro="" textlink="">
      <xdr:nvSpPr>
        <xdr:cNvPr id="1227" name="TextBox 1226">
          <a:extLst>
            <a:ext uri="{FF2B5EF4-FFF2-40B4-BE49-F238E27FC236}">
              <a16:creationId xmlns:a16="http://schemas.microsoft.com/office/drawing/2014/main" id="{EFD0307B-5C39-40A8-B578-C5E8A1B52DAD}"/>
            </a:ext>
          </a:extLst>
        </xdr:cNvPr>
        <xdr:cNvSpPr txBox="1"/>
      </xdr:nvSpPr>
      <xdr:spPr>
        <a:xfrm>
          <a:off x="442341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228" name="TextBox 1227">
          <a:extLst>
            <a:ext uri="{FF2B5EF4-FFF2-40B4-BE49-F238E27FC236}">
              <a16:creationId xmlns:a16="http://schemas.microsoft.com/office/drawing/2014/main" id="{2F5EE869-6805-4F21-89E0-7298360AF604}"/>
            </a:ext>
          </a:extLst>
        </xdr:cNvPr>
        <xdr:cNvSpPr txBox="1"/>
      </xdr:nvSpPr>
      <xdr:spPr>
        <a:xfrm>
          <a:off x="44205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839927"/>
    <xdr:sp macro="" textlink="">
      <xdr:nvSpPr>
        <xdr:cNvPr id="1229" name="TextBox 1228">
          <a:extLst>
            <a:ext uri="{FF2B5EF4-FFF2-40B4-BE49-F238E27FC236}">
              <a16:creationId xmlns:a16="http://schemas.microsoft.com/office/drawing/2014/main" id="{3542A836-3628-4E35-A74B-54F826B8BEB7}"/>
            </a:ext>
          </a:extLst>
        </xdr:cNvPr>
        <xdr:cNvSpPr txBox="1"/>
      </xdr:nvSpPr>
      <xdr:spPr>
        <a:xfrm>
          <a:off x="442150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230" name="TextBox 1229">
          <a:extLst>
            <a:ext uri="{FF2B5EF4-FFF2-40B4-BE49-F238E27FC236}">
              <a16:creationId xmlns:a16="http://schemas.microsoft.com/office/drawing/2014/main" id="{48724523-E34B-451A-B1E2-2C977D475F93}"/>
            </a:ext>
          </a:extLst>
        </xdr:cNvPr>
        <xdr:cNvSpPr txBox="1"/>
      </xdr:nvSpPr>
      <xdr:spPr>
        <a:xfrm>
          <a:off x="44205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382727"/>
    <xdr:sp macro="" textlink="">
      <xdr:nvSpPr>
        <xdr:cNvPr id="1231" name="TextBox 1230">
          <a:extLst>
            <a:ext uri="{FF2B5EF4-FFF2-40B4-BE49-F238E27FC236}">
              <a16:creationId xmlns:a16="http://schemas.microsoft.com/office/drawing/2014/main" id="{BCDC1140-E86C-4A4A-B228-47D53CD01225}"/>
            </a:ext>
          </a:extLst>
        </xdr:cNvPr>
        <xdr:cNvSpPr txBox="1"/>
      </xdr:nvSpPr>
      <xdr:spPr>
        <a:xfrm>
          <a:off x="442150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1333500</xdr:colOff>
      <xdr:row>0</xdr:row>
      <xdr:rowOff>0</xdr:rowOff>
    </xdr:from>
    <xdr:ext cx="65" cy="1222654"/>
    <xdr:sp macro="" textlink="">
      <xdr:nvSpPr>
        <xdr:cNvPr id="1232" name="TextBox 1231">
          <a:extLst>
            <a:ext uri="{FF2B5EF4-FFF2-40B4-BE49-F238E27FC236}">
              <a16:creationId xmlns:a16="http://schemas.microsoft.com/office/drawing/2014/main" id="{2D97E442-E7E2-4E28-ABC9-0955CF107D5C}"/>
            </a:ext>
          </a:extLst>
        </xdr:cNvPr>
        <xdr:cNvSpPr txBox="1"/>
      </xdr:nvSpPr>
      <xdr:spPr>
        <a:xfrm>
          <a:off x="442341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233" name="TextBox 1232">
          <a:extLst>
            <a:ext uri="{FF2B5EF4-FFF2-40B4-BE49-F238E27FC236}">
              <a16:creationId xmlns:a16="http://schemas.microsoft.com/office/drawing/2014/main" id="{318C0F2F-FEBE-4EDA-AA88-077EF2892C68}"/>
            </a:ext>
          </a:extLst>
        </xdr:cNvPr>
        <xdr:cNvSpPr txBox="1"/>
      </xdr:nvSpPr>
      <xdr:spPr>
        <a:xfrm>
          <a:off x="44205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839927"/>
    <xdr:sp macro="" textlink="">
      <xdr:nvSpPr>
        <xdr:cNvPr id="1234" name="TextBox 1233">
          <a:extLst>
            <a:ext uri="{FF2B5EF4-FFF2-40B4-BE49-F238E27FC236}">
              <a16:creationId xmlns:a16="http://schemas.microsoft.com/office/drawing/2014/main" id="{F863C1E6-AC1F-4862-A69E-86BCBDD958CA}"/>
            </a:ext>
          </a:extLst>
        </xdr:cNvPr>
        <xdr:cNvSpPr txBox="1"/>
      </xdr:nvSpPr>
      <xdr:spPr>
        <a:xfrm>
          <a:off x="442150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235" name="TextBox 1234">
          <a:extLst>
            <a:ext uri="{FF2B5EF4-FFF2-40B4-BE49-F238E27FC236}">
              <a16:creationId xmlns:a16="http://schemas.microsoft.com/office/drawing/2014/main" id="{B78BBDC4-6C4A-4AE1-BB99-FAF6A3ADFB17}"/>
            </a:ext>
          </a:extLst>
        </xdr:cNvPr>
        <xdr:cNvSpPr txBox="1"/>
      </xdr:nvSpPr>
      <xdr:spPr>
        <a:xfrm>
          <a:off x="44205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382727"/>
    <xdr:sp macro="" textlink="">
      <xdr:nvSpPr>
        <xdr:cNvPr id="1236" name="TextBox 1235">
          <a:extLst>
            <a:ext uri="{FF2B5EF4-FFF2-40B4-BE49-F238E27FC236}">
              <a16:creationId xmlns:a16="http://schemas.microsoft.com/office/drawing/2014/main" id="{4ABF5B76-D626-4463-A58B-B0BCCA00CA6E}"/>
            </a:ext>
          </a:extLst>
        </xdr:cNvPr>
        <xdr:cNvSpPr txBox="1"/>
      </xdr:nvSpPr>
      <xdr:spPr>
        <a:xfrm>
          <a:off x="442150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1333500</xdr:colOff>
      <xdr:row>0</xdr:row>
      <xdr:rowOff>0</xdr:rowOff>
    </xdr:from>
    <xdr:ext cx="65" cy="1222654"/>
    <xdr:sp macro="" textlink="">
      <xdr:nvSpPr>
        <xdr:cNvPr id="1237" name="TextBox 1236">
          <a:extLst>
            <a:ext uri="{FF2B5EF4-FFF2-40B4-BE49-F238E27FC236}">
              <a16:creationId xmlns:a16="http://schemas.microsoft.com/office/drawing/2014/main" id="{4280862A-5F10-4D5A-8D04-818682B95585}"/>
            </a:ext>
          </a:extLst>
        </xdr:cNvPr>
        <xdr:cNvSpPr txBox="1"/>
      </xdr:nvSpPr>
      <xdr:spPr>
        <a:xfrm>
          <a:off x="442341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238" name="TextBox 1237">
          <a:extLst>
            <a:ext uri="{FF2B5EF4-FFF2-40B4-BE49-F238E27FC236}">
              <a16:creationId xmlns:a16="http://schemas.microsoft.com/office/drawing/2014/main" id="{4E27E49E-8101-427A-95E2-26E717F734BB}"/>
            </a:ext>
          </a:extLst>
        </xdr:cNvPr>
        <xdr:cNvSpPr txBox="1"/>
      </xdr:nvSpPr>
      <xdr:spPr>
        <a:xfrm>
          <a:off x="44205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839927"/>
    <xdr:sp macro="" textlink="">
      <xdr:nvSpPr>
        <xdr:cNvPr id="1239" name="TextBox 1238">
          <a:extLst>
            <a:ext uri="{FF2B5EF4-FFF2-40B4-BE49-F238E27FC236}">
              <a16:creationId xmlns:a16="http://schemas.microsoft.com/office/drawing/2014/main" id="{F1F7CD53-9888-459B-B34D-21C5B95E63D9}"/>
            </a:ext>
          </a:extLst>
        </xdr:cNvPr>
        <xdr:cNvSpPr txBox="1"/>
      </xdr:nvSpPr>
      <xdr:spPr>
        <a:xfrm>
          <a:off x="442150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240" name="TextBox 1239">
          <a:extLst>
            <a:ext uri="{FF2B5EF4-FFF2-40B4-BE49-F238E27FC236}">
              <a16:creationId xmlns:a16="http://schemas.microsoft.com/office/drawing/2014/main" id="{D587E4F8-FA15-4356-B6E3-F72CF50B2201}"/>
            </a:ext>
          </a:extLst>
        </xdr:cNvPr>
        <xdr:cNvSpPr txBox="1"/>
      </xdr:nvSpPr>
      <xdr:spPr>
        <a:xfrm>
          <a:off x="44205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382727"/>
    <xdr:sp macro="" textlink="">
      <xdr:nvSpPr>
        <xdr:cNvPr id="1241" name="TextBox 1240">
          <a:extLst>
            <a:ext uri="{FF2B5EF4-FFF2-40B4-BE49-F238E27FC236}">
              <a16:creationId xmlns:a16="http://schemas.microsoft.com/office/drawing/2014/main" id="{DF3BE028-D8C7-4D47-9B4D-E32BE6239073}"/>
            </a:ext>
          </a:extLst>
        </xdr:cNvPr>
        <xdr:cNvSpPr txBox="1"/>
      </xdr:nvSpPr>
      <xdr:spPr>
        <a:xfrm>
          <a:off x="442150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1333500</xdr:colOff>
      <xdr:row>0</xdr:row>
      <xdr:rowOff>0</xdr:rowOff>
    </xdr:from>
    <xdr:ext cx="65" cy="1222654"/>
    <xdr:sp macro="" textlink="">
      <xdr:nvSpPr>
        <xdr:cNvPr id="1242" name="TextBox 1241">
          <a:extLst>
            <a:ext uri="{FF2B5EF4-FFF2-40B4-BE49-F238E27FC236}">
              <a16:creationId xmlns:a16="http://schemas.microsoft.com/office/drawing/2014/main" id="{808CEBBE-E468-4392-A4A8-126EB49FA7FD}"/>
            </a:ext>
          </a:extLst>
        </xdr:cNvPr>
        <xdr:cNvSpPr txBox="1"/>
      </xdr:nvSpPr>
      <xdr:spPr>
        <a:xfrm>
          <a:off x="442341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243" name="TextBox 1242">
          <a:extLst>
            <a:ext uri="{FF2B5EF4-FFF2-40B4-BE49-F238E27FC236}">
              <a16:creationId xmlns:a16="http://schemas.microsoft.com/office/drawing/2014/main" id="{2D89E05A-5441-405D-B3FC-BAA219C6312F}"/>
            </a:ext>
          </a:extLst>
        </xdr:cNvPr>
        <xdr:cNvSpPr txBox="1"/>
      </xdr:nvSpPr>
      <xdr:spPr>
        <a:xfrm>
          <a:off x="44205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839927"/>
    <xdr:sp macro="" textlink="">
      <xdr:nvSpPr>
        <xdr:cNvPr id="1244" name="TextBox 1243">
          <a:extLst>
            <a:ext uri="{FF2B5EF4-FFF2-40B4-BE49-F238E27FC236}">
              <a16:creationId xmlns:a16="http://schemas.microsoft.com/office/drawing/2014/main" id="{5ED7252E-2BBB-44B1-B8DE-81F394DC49FA}"/>
            </a:ext>
          </a:extLst>
        </xdr:cNvPr>
        <xdr:cNvSpPr txBox="1"/>
      </xdr:nvSpPr>
      <xdr:spPr>
        <a:xfrm>
          <a:off x="442150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245" name="TextBox 1244">
          <a:extLst>
            <a:ext uri="{FF2B5EF4-FFF2-40B4-BE49-F238E27FC236}">
              <a16:creationId xmlns:a16="http://schemas.microsoft.com/office/drawing/2014/main" id="{3D39D7FD-72E6-4D2E-86AA-D4F60D67B41A}"/>
            </a:ext>
          </a:extLst>
        </xdr:cNvPr>
        <xdr:cNvSpPr txBox="1"/>
      </xdr:nvSpPr>
      <xdr:spPr>
        <a:xfrm>
          <a:off x="44205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382727"/>
    <xdr:sp macro="" textlink="">
      <xdr:nvSpPr>
        <xdr:cNvPr id="1246" name="TextBox 1245">
          <a:extLst>
            <a:ext uri="{FF2B5EF4-FFF2-40B4-BE49-F238E27FC236}">
              <a16:creationId xmlns:a16="http://schemas.microsoft.com/office/drawing/2014/main" id="{54DDB73C-FA47-4E61-9509-73246201852E}"/>
            </a:ext>
          </a:extLst>
        </xdr:cNvPr>
        <xdr:cNvSpPr txBox="1"/>
      </xdr:nvSpPr>
      <xdr:spPr>
        <a:xfrm>
          <a:off x="442150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1333500</xdr:colOff>
      <xdr:row>0</xdr:row>
      <xdr:rowOff>0</xdr:rowOff>
    </xdr:from>
    <xdr:ext cx="65" cy="1222654"/>
    <xdr:sp macro="" textlink="">
      <xdr:nvSpPr>
        <xdr:cNvPr id="1247" name="TextBox 1246">
          <a:extLst>
            <a:ext uri="{FF2B5EF4-FFF2-40B4-BE49-F238E27FC236}">
              <a16:creationId xmlns:a16="http://schemas.microsoft.com/office/drawing/2014/main" id="{463756BD-DD9B-48B4-AEAE-84CDBACE38B9}"/>
            </a:ext>
          </a:extLst>
        </xdr:cNvPr>
        <xdr:cNvSpPr txBox="1"/>
      </xdr:nvSpPr>
      <xdr:spPr>
        <a:xfrm>
          <a:off x="442341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248" name="TextBox 1247">
          <a:extLst>
            <a:ext uri="{FF2B5EF4-FFF2-40B4-BE49-F238E27FC236}">
              <a16:creationId xmlns:a16="http://schemas.microsoft.com/office/drawing/2014/main" id="{CE6D2E60-D9FE-40D7-96E7-F428E5A7510A}"/>
            </a:ext>
          </a:extLst>
        </xdr:cNvPr>
        <xdr:cNvSpPr txBox="1"/>
      </xdr:nvSpPr>
      <xdr:spPr>
        <a:xfrm>
          <a:off x="44205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839927"/>
    <xdr:sp macro="" textlink="">
      <xdr:nvSpPr>
        <xdr:cNvPr id="1249" name="TextBox 1248">
          <a:extLst>
            <a:ext uri="{FF2B5EF4-FFF2-40B4-BE49-F238E27FC236}">
              <a16:creationId xmlns:a16="http://schemas.microsoft.com/office/drawing/2014/main" id="{02490115-646B-496C-89A3-D114C1A7BFBB}"/>
            </a:ext>
          </a:extLst>
        </xdr:cNvPr>
        <xdr:cNvSpPr txBox="1"/>
      </xdr:nvSpPr>
      <xdr:spPr>
        <a:xfrm>
          <a:off x="442150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250" name="TextBox 1249">
          <a:extLst>
            <a:ext uri="{FF2B5EF4-FFF2-40B4-BE49-F238E27FC236}">
              <a16:creationId xmlns:a16="http://schemas.microsoft.com/office/drawing/2014/main" id="{1735644D-C7DB-49C7-B934-AC40151FE158}"/>
            </a:ext>
          </a:extLst>
        </xdr:cNvPr>
        <xdr:cNvSpPr txBox="1"/>
      </xdr:nvSpPr>
      <xdr:spPr>
        <a:xfrm>
          <a:off x="44205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382727"/>
    <xdr:sp macro="" textlink="">
      <xdr:nvSpPr>
        <xdr:cNvPr id="1251" name="TextBox 1250">
          <a:extLst>
            <a:ext uri="{FF2B5EF4-FFF2-40B4-BE49-F238E27FC236}">
              <a16:creationId xmlns:a16="http://schemas.microsoft.com/office/drawing/2014/main" id="{6D09D583-2600-4071-BA55-3F40E89958BF}"/>
            </a:ext>
          </a:extLst>
        </xdr:cNvPr>
        <xdr:cNvSpPr txBox="1"/>
      </xdr:nvSpPr>
      <xdr:spPr>
        <a:xfrm>
          <a:off x="442150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1333500</xdr:colOff>
      <xdr:row>0</xdr:row>
      <xdr:rowOff>0</xdr:rowOff>
    </xdr:from>
    <xdr:ext cx="65" cy="1222654"/>
    <xdr:sp macro="" textlink="">
      <xdr:nvSpPr>
        <xdr:cNvPr id="1252" name="TextBox 1251">
          <a:extLst>
            <a:ext uri="{FF2B5EF4-FFF2-40B4-BE49-F238E27FC236}">
              <a16:creationId xmlns:a16="http://schemas.microsoft.com/office/drawing/2014/main" id="{EF04F07D-694B-4B69-92D5-88E0E19FEA02}"/>
            </a:ext>
          </a:extLst>
        </xdr:cNvPr>
        <xdr:cNvSpPr txBox="1"/>
      </xdr:nvSpPr>
      <xdr:spPr>
        <a:xfrm>
          <a:off x="442341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253" name="TextBox 1252">
          <a:extLst>
            <a:ext uri="{FF2B5EF4-FFF2-40B4-BE49-F238E27FC236}">
              <a16:creationId xmlns:a16="http://schemas.microsoft.com/office/drawing/2014/main" id="{3B600389-40E6-4B86-9D09-52FFBA8304CC}"/>
            </a:ext>
          </a:extLst>
        </xdr:cNvPr>
        <xdr:cNvSpPr txBox="1"/>
      </xdr:nvSpPr>
      <xdr:spPr>
        <a:xfrm>
          <a:off x="44205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839927"/>
    <xdr:sp macro="" textlink="">
      <xdr:nvSpPr>
        <xdr:cNvPr id="1254" name="TextBox 1253">
          <a:extLst>
            <a:ext uri="{FF2B5EF4-FFF2-40B4-BE49-F238E27FC236}">
              <a16:creationId xmlns:a16="http://schemas.microsoft.com/office/drawing/2014/main" id="{DAC51B37-2015-462E-BED8-43EBD1A11CE1}"/>
            </a:ext>
          </a:extLst>
        </xdr:cNvPr>
        <xdr:cNvSpPr txBox="1"/>
      </xdr:nvSpPr>
      <xdr:spPr>
        <a:xfrm>
          <a:off x="442150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255" name="TextBox 1254">
          <a:extLst>
            <a:ext uri="{FF2B5EF4-FFF2-40B4-BE49-F238E27FC236}">
              <a16:creationId xmlns:a16="http://schemas.microsoft.com/office/drawing/2014/main" id="{870430EB-5270-4173-B3C4-2C8D6BB73861}"/>
            </a:ext>
          </a:extLst>
        </xdr:cNvPr>
        <xdr:cNvSpPr txBox="1"/>
      </xdr:nvSpPr>
      <xdr:spPr>
        <a:xfrm>
          <a:off x="44205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382727"/>
    <xdr:sp macro="" textlink="">
      <xdr:nvSpPr>
        <xdr:cNvPr id="1256" name="TextBox 1255">
          <a:extLst>
            <a:ext uri="{FF2B5EF4-FFF2-40B4-BE49-F238E27FC236}">
              <a16:creationId xmlns:a16="http://schemas.microsoft.com/office/drawing/2014/main" id="{6BDAC46B-865B-4260-B04C-2846A95CE907}"/>
            </a:ext>
          </a:extLst>
        </xdr:cNvPr>
        <xdr:cNvSpPr txBox="1"/>
      </xdr:nvSpPr>
      <xdr:spPr>
        <a:xfrm>
          <a:off x="442150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1333500</xdr:colOff>
      <xdr:row>0</xdr:row>
      <xdr:rowOff>0</xdr:rowOff>
    </xdr:from>
    <xdr:ext cx="65" cy="1222654"/>
    <xdr:sp macro="" textlink="">
      <xdr:nvSpPr>
        <xdr:cNvPr id="1257" name="TextBox 1256">
          <a:extLst>
            <a:ext uri="{FF2B5EF4-FFF2-40B4-BE49-F238E27FC236}">
              <a16:creationId xmlns:a16="http://schemas.microsoft.com/office/drawing/2014/main" id="{930B8369-C344-42D7-B29E-8FB3B17DEBCD}"/>
            </a:ext>
          </a:extLst>
        </xdr:cNvPr>
        <xdr:cNvSpPr txBox="1"/>
      </xdr:nvSpPr>
      <xdr:spPr>
        <a:xfrm>
          <a:off x="442341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258" name="TextBox 1257">
          <a:extLst>
            <a:ext uri="{FF2B5EF4-FFF2-40B4-BE49-F238E27FC236}">
              <a16:creationId xmlns:a16="http://schemas.microsoft.com/office/drawing/2014/main" id="{44E7B96F-F824-4A5B-8C07-58CE89677928}"/>
            </a:ext>
          </a:extLst>
        </xdr:cNvPr>
        <xdr:cNvSpPr txBox="1"/>
      </xdr:nvSpPr>
      <xdr:spPr>
        <a:xfrm>
          <a:off x="44205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839927"/>
    <xdr:sp macro="" textlink="">
      <xdr:nvSpPr>
        <xdr:cNvPr id="1259" name="TextBox 1258">
          <a:extLst>
            <a:ext uri="{FF2B5EF4-FFF2-40B4-BE49-F238E27FC236}">
              <a16:creationId xmlns:a16="http://schemas.microsoft.com/office/drawing/2014/main" id="{8C30EA8E-D406-45FF-BCDE-3B9ABD016CC7}"/>
            </a:ext>
          </a:extLst>
        </xdr:cNvPr>
        <xdr:cNvSpPr txBox="1"/>
      </xdr:nvSpPr>
      <xdr:spPr>
        <a:xfrm>
          <a:off x="442150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260" name="TextBox 1259">
          <a:extLst>
            <a:ext uri="{FF2B5EF4-FFF2-40B4-BE49-F238E27FC236}">
              <a16:creationId xmlns:a16="http://schemas.microsoft.com/office/drawing/2014/main" id="{624964EB-BF6B-42F6-972E-AD59B9EC3EFA}"/>
            </a:ext>
          </a:extLst>
        </xdr:cNvPr>
        <xdr:cNvSpPr txBox="1"/>
      </xdr:nvSpPr>
      <xdr:spPr>
        <a:xfrm>
          <a:off x="44205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382727"/>
    <xdr:sp macro="" textlink="">
      <xdr:nvSpPr>
        <xdr:cNvPr id="1261" name="TextBox 1260">
          <a:extLst>
            <a:ext uri="{FF2B5EF4-FFF2-40B4-BE49-F238E27FC236}">
              <a16:creationId xmlns:a16="http://schemas.microsoft.com/office/drawing/2014/main" id="{7ED4B8A7-2EA3-4A81-BACE-201A371DFE06}"/>
            </a:ext>
          </a:extLst>
        </xdr:cNvPr>
        <xdr:cNvSpPr txBox="1"/>
      </xdr:nvSpPr>
      <xdr:spPr>
        <a:xfrm>
          <a:off x="442150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1333500</xdr:colOff>
      <xdr:row>0</xdr:row>
      <xdr:rowOff>0</xdr:rowOff>
    </xdr:from>
    <xdr:ext cx="65" cy="1222654"/>
    <xdr:sp macro="" textlink="">
      <xdr:nvSpPr>
        <xdr:cNvPr id="1262" name="TextBox 1261">
          <a:extLst>
            <a:ext uri="{FF2B5EF4-FFF2-40B4-BE49-F238E27FC236}">
              <a16:creationId xmlns:a16="http://schemas.microsoft.com/office/drawing/2014/main" id="{EE1AE801-7B0D-4382-8FE6-595E879F376A}"/>
            </a:ext>
          </a:extLst>
        </xdr:cNvPr>
        <xdr:cNvSpPr txBox="1"/>
      </xdr:nvSpPr>
      <xdr:spPr>
        <a:xfrm>
          <a:off x="442341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263" name="TextBox 1262">
          <a:extLst>
            <a:ext uri="{FF2B5EF4-FFF2-40B4-BE49-F238E27FC236}">
              <a16:creationId xmlns:a16="http://schemas.microsoft.com/office/drawing/2014/main" id="{F36BF70A-451B-4183-AFCC-DB23BBD7E67E}"/>
            </a:ext>
          </a:extLst>
        </xdr:cNvPr>
        <xdr:cNvSpPr txBox="1"/>
      </xdr:nvSpPr>
      <xdr:spPr>
        <a:xfrm>
          <a:off x="44205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839927"/>
    <xdr:sp macro="" textlink="">
      <xdr:nvSpPr>
        <xdr:cNvPr id="1264" name="TextBox 1263">
          <a:extLst>
            <a:ext uri="{FF2B5EF4-FFF2-40B4-BE49-F238E27FC236}">
              <a16:creationId xmlns:a16="http://schemas.microsoft.com/office/drawing/2014/main" id="{6D6D5E4E-4D88-4960-B4E7-220651E5FEEC}"/>
            </a:ext>
          </a:extLst>
        </xdr:cNvPr>
        <xdr:cNvSpPr txBox="1"/>
      </xdr:nvSpPr>
      <xdr:spPr>
        <a:xfrm>
          <a:off x="442150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265" name="TextBox 1264">
          <a:extLst>
            <a:ext uri="{FF2B5EF4-FFF2-40B4-BE49-F238E27FC236}">
              <a16:creationId xmlns:a16="http://schemas.microsoft.com/office/drawing/2014/main" id="{92EFA7AB-906E-404B-8510-8BFA678AF1B4}"/>
            </a:ext>
          </a:extLst>
        </xdr:cNvPr>
        <xdr:cNvSpPr txBox="1"/>
      </xdr:nvSpPr>
      <xdr:spPr>
        <a:xfrm>
          <a:off x="44205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382727"/>
    <xdr:sp macro="" textlink="">
      <xdr:nvSpPr>
        <xdr:cNvPr id="1266" name="TextBox 1265">
          <a:extLst>
            <a:ext uri="{FF2B5EF4-FFF2-40B4-BE49-F238E27FC236}">
              <a16:creationId xmlns:a16="http://schemas.microsoft.com/office/drawing/2014/main" id="{0874AF9C-DEA6-4FFA-B718-9C2EF25CE483}"/>
            </a:ext>
          </a:extLst>
        </xdr:cNvPr>
        <xdr:cNvSpPr txBox="1"/>
      </xdr:nvSpPr>
      <xdr:spPr>
        <a:xfrm>
          <a:off x="442150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1333500</xdr:colOff>
      <xdr:row>0</xdr:row>
      <xdr:rowOff>0</xdr:rowOff>
    </xdr:from>
    <xdr:ext cx="65" cy="1222654"/>
    <xdr:sp macro="" textlink="">
      <xdr:nvSpPr>
        <xdr:cNvPr id="1267" name="TextBox 1266">
          <a:extLst>
            <a:ext uri="{FF2B5EF4-FFF2-40B4-BE49-F238E27FC236}">
              <a16:creationId xmlns:a16="http://schemas.microsoft.com/office/drawing/2014/main" id="{7328DAD2-B5BA-4C3E-9153-947AF404AC0B}"/>
            </a:ext>
          </a:extLst>
        </xdr:cNvPr>
        <xdr:cNvSpPr txBox="1"/>
      </xdr:nvSpPr>
      <xdr:spPr>
        <a:xfrm>
          <a:off x="442341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268" name="TextBox 1267">
          <a:extLst>
            <a:ext uri="{FF2B5EF4-FFF2-40B4-BE49-F238E27FC236}">
              <a16:creationId xmlns:a16="http://schemas.microsoft.com/office/drawing/2014/main" id="{93CE97B1-0D27-4A80-ABD9-7568607BC3B2}"/>
            </a:ext>
          </a:extLst>
        </xdr:cNvPr>
        <xdr:cNvSpPr txBox="1"/>
      </xdr:nvSpPr>
      <xdr:spPr>
        <a:xfrm>
          <a:off x="44205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839927"/>
    <xdr:sp macro="" textlink="">
      <xdr:nvSpPr>
        <xdr:cNvPr id="1269" name="TextBox 1268">
          <a:extLst>
            <a:ext uri="{FF2B5EF4-FFF2-40B4-BE49-F238E27FC236}">
              <a16:creationId xmlns:a16="http://schemas.microsoft.com/office/drawing/2014/main" id="{C1DF3F2D-826E-42A6-AB13-74B2C83E43D4}"/>
            </a:ext>
          </a:extLst>
        </xdr:cNvPr>
        <xdr:cNvSpPr txBox="1"/>
      </xdr:nvSpPr>
      <xdr:spPr>
        <a:xfrm>
          <a:off x="442150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270" name="TextBox 1269">
          <a:extLst>
            <a:ext uri="{FF2B5EF4-FFF2-40B4-BE49-F238E27FC236}">
              <a16:creationId xmlns:a16="http://schemas.microsoft.com/office/drawing/2014/main" id="{ACD03567-3B22-4F37-AFE2-563394386A7E}"/>
            </a:ext>
          </a:extLst>
        </xdr:cNvPr>
        <xdr:cNvSpPr txBox="1"/>
      </xdr:nvSpPr>
      <xdr:spPr>
        <a:xfrm>
          <a:off x="44205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382727"/>
    <xdr:sp macro="" textlink="">
      <xdr:nvSpPr>
        <xdr:cNvPr id="1271" name="TextBox 1270">
          <a:extLst>
            <a:ext uri="{FF2B5EF4-FFF2-40B4-BE49-F238E27FC236}">
              <a16:creationId xmlns:a16="http://schemas.microsoft.com/office/drawing/2014/main" id="{6D467BE4-D903-4899-996B-985D73940879}"/>
            </a:ext>
          </a:extLst>
        </xdr:cNvPr>
        <xdr:cNvSpPr txBox="1"/>
      </xdr:nvSpPr>
      <xdr:spPr>
        <a:xfrm>
          <a:off x="442150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1333500</xdr:colOff>
      <xdr:row>0</xdr:row>
      <xdr:rowOff>0</xdr:rowOff>
    </xdr:from>
    <xdr:ext cx="65" cy="1222654"/>
    <xdr:sp macro="" textlink="">
      <xdr:nvSpPr>
        <xdr:cNvPr id="1272" name="TextBox 1271">
          <a:extLst>
            <a:ext uri="{FF2B5EF4-FFF2-40B4-BE49-F238E27FC236}">
              <a16:creationId xmlns:a16="http://schemas.microsoft.com/office/drawing/2014/main" id="{FC2F8C8C-6D8C-4A73-9251-FD7C177A8138}"/>
            </a:ext>
          </a:extLst>
        </xdr:cNvPr>
        <xdr:cNvSpPr txBox="1"/>
      </xdr:nvSpPr>
      <xdr:spPr>
        <a:xfrm>
          <a:off x="442341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273" name="TextBox 1272">
          <a:extLst>
            <a:ext uri="{FF2B5EF4-FFF2-40B4-BE49-F238E27FC236}">
              <a16:creationId xmlns:a16="http://schemas.microsoft.com/office/drawing/2014/main" id="{82C32729-B0D6-473C-872D-5128D1064AAD}"/>
            </a:ext>
          </a:extLst>
        </xdr:cNvPr>
        <xdr:cNvSpPr txBox="1"/>
      </xdr:nvSpPr>
      <xdr:spPr>
        <a:xfrm>
          <a:off x="44205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839927"/>
    <xdr:sp macro="" textlink="">
      <xdr:nvSpPr>
        <xdr:cNvPr id="1274" name="TextBox 1273">
          <a:extLst>
            <a:ext uri="{FF2B5EF4-FFF2-40B4-BE49-F238E27FC236}">
              <a16:creationId xmlns:a16="http://schemas.microsoft.com/office/drawing/2014/main" id="{0D18457F-6029-4A07-827A-7D68DA6BCFF8}"/>
            </a:ext>
          </a:extLst>
        </xdr:cNvPr>
        <xdr:cNvSpPr txBox="1"/>
      </xdr:nvSpPr>
      <xdr:spPr>
        <a:xfrm>
          <a:off x="442150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275" name="TextBox 1274">
          <a:extLst>
            <a:ext uri="{FF2B5EF4-FFF2-40B4-BE49-F238E27FC236}">
              <a16:creationId xmlns:a16="http://schemas.microsoft.com/office/drawing/2014/main" id="{D91EBF6E-3CEB-4815-BEB5-F84CAFCC614B}"/>
            </a:ext>
          </a:extLst>
        </xdr:cNvPr>
        <xdr:cNvSpPr txBox="1"/>
      </xdr:nvSpPr>
      <xdr:spPr>
        <a:xfrm>
          <a:off x="44205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382727"/>
    <xdr:sp macro="" textlink="">
      <xdr:nvSpPr>
        <xdr:cNvPr id="1276" name="TextBox 1275">
          <a:extLst>
            <a:ext uri="{FF2B5EF4-FFF2-40B4-BE49-F238E27FC236}">
              <a16:creationId xmlns:a16="http://schemas.microsoft.com/office/drawing/2014/main" id="{4710692E-0AD5-4470-A446-E74A33363363}"/>
            </a:ext>
          </a:extLst>
        </xdr:cNvPr>
        <xdr:cNvSpPr txBox="1"/>
      </xdr:nvSpPr>
      <xdr:spPr>
        <a:xfrm>
          <a:off x="442150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1333500</xdr:colOff>
      <xdr:row>0</xdr:row>
      <xdr:rowOff>0</xdr:rowOff>
    </xdr:from>
    <xdr:ext cx="65" cy="1222654"/>
    <xdr:sp macro="" textlink="">
      <xdr:nvSpPr>
        <xdr:cNvPr id="1277" name="TextBox 1276">
          <a:extLst>
            <a:ext uri="{FF2B5EF4-FFF2-40B4-BE49-F238E27FC236}">
              <a16:creationId xmlns:a16="http://schemas.microsoft.com/office/drawing/2014/main" id="{46C2CC63-585F-4C06-8DDA-6133E3C6EDC1}"/>
            </a:ext>
          </a:extLst>
        </xdr:cNvPr>
        <xdr:cNvSpPr txBox="1"/>
      </xdr:nvSpPr>
      <xdr:spPr>
        <a:xfrm>
          <a:off x="442341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278" name="TextBox 1277">
          <a:extLst>
            <a:ext uri="{FF2B5EF4-FFF2-40B4-BE49-F238E27FC236}">
              <a16:creationId xmlns:a16="http://schemas.microsoft.com/office/drawing/2014/main" id="{FD1129A5-D0B5-44A4-B0F2-C98EC64F3E5B}"/>
            </a:ext>
          </a:extLst>
        </xdr:cNvPr>
        <xdr:cNvSpPr txBox="1"/>
      </xdr:nvSpPr>
      <xdr:spPr>
        <a:xfrm>
          <a:off x="44205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839927"/>
    <xdr:sp macro="" textlink="">
      <xdr:nvSpPr>
        <xdr:cNvPr id="1279" name="TextBox 1278">
          <a:extLst>
            <a:ext uri="{FF2B5EF4-FFF2-40B4-BE49-F238E27FC236}">
              <a16:creationId xmlns:a16="http://schemas.microsoft.com/office/drawing/2014/main" id="{7B207F54-CB23-4977-9D7B-DE5FDE283555}"/>
            </a:ext>
          </a:extLst>
        </xdr:cNvPr>
        <xdr:cNvSpPr txBox="1"/>
      </xdr:nvSpPr>
      <xdr:spPr>
        <a:xfrm>
          <a:off x="442150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280" name="TextBox 1279">
          <a:extLst>
            <a:ext uri="{FF2B5EF4-FFF2-40B4-BE49-F238E27FC236}">
              <a16:creationId xmlns:a16="http://schemas.microsoft.com/office/drawing/2014/main" id="{1DFCD15A-3B5D-43C1-9558-1CD23E75FED1}"/>
            </a:ext>
          </a:extLst>
        </xdr:cNvPr>
        <xdr:cNvSpPr txBox="1"/>
      </xdr:nvSpPr>
      <xdr:spPr>
        <a:xfrm>
          <a:off x="44205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382727"/>
    <xdr:sp macro="" textlink="">
      <xdr:nvSpPr>
        <xdr:cNvPr id="1281" name="TextBox 1280">
          <a:extLst>
            <a:ext uri="{FF2B5EF4-FFF2-40B4-BE49-F238E27FC236}">
              <a16:creationId xmlns:a16="http://schemas.microsoft.com/office/drawing/2014/main" id="{D9D2E318-6B17-4E8D-AA32-5CA7F017220E}"/>
            </a:ext>
          </a:extLst>
        </xdr:cNvPr>
        <xdr:cNvSpPr txBox="1"/>
      </xdr:nvSpPr>
      <xdr:spPr>
        <a:xfrm>
          <a:off x="442150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1333500</xdr:colOff>
      <xdr:row>0</xdr:row>
      <xdr:rowOff>0</xdr:rowOff>
    </xdr:from>
    <xdr:ext cx="65" cy="1222654"/>
    <xdr:sp macro="" textlink="">
      <xdr:nvSpPr>
        <xdr:cNvPr id="1282" name="TextBox 1281">
          <a:extLst>
            <a:ext uri="{FF2B5EF4-FFF2-40B4-BE49-F238E27FC236}">
              <a16:creationId xmlns:a16="http://schemas.microsoft.com/office/drawing/2014/main" id="{B5A7FFD6-5B82-4F75-9660-93915FDB6736}"/>
            </a:ext>
          </a:extLst>
        </xdr:cNvPr>
        <xdr:cNvSpPr txBox="1"/>
      </xdr:nvSpPr>
      <xdr:spPr>
        <a:xfrm>
          <a:off x="442341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283" name="TextBox 1282">
          <a:extLst>
            <a:ext uri="{FF2B5EF4-FFF2-40B4-BE49-F238E27FC236}">
              <a16:creationId xmlns:a16="http://schemas.microsoft.com/office/drawing/2014/main" id="{CD96CED5-F770-4040-8118-C24D10957EBC}"/>
            </a:ext>
          </a:extLst>
        </xdr:cNvPr>
        <xdr:cNvSpPr txBox="1"/>
      </xdr:nvSpPr>
      <xdr:spPr>
        <a:xfrm>
          <a:off x="44205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839927"/>
    <xdr:sp macro="" textlink="">
      <xdr:nvSpPr>
        <xdr:cNvPr id="1284" name="TextBox 1283">
          <a:extLst>
            <a:ext uri="{FF2B5EF4-FFF2-40B4-BE49-F238E27FC236}">
              <a16:creationId xmlns:a16="http://schemas.microsoft.com/office/drawing/2014/main" id="{F730474F-37CA-48E0-B3C1-6E27AD004776}"/>
            </a:ext>
          </a:extLst>
        </xdr:cNvPr>
        <xdr:cNvSpPr txBox="1"/>
      </xdr:nvSpPr>
      <xdr:spPr>
        <a:xfrm>
          <a:off x="442150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285" name="TextBox 1284">
          <a:extLst>
            <a:ext uri="{FF2B5EF4-FFF2-40B4-BE49-F238E27FC236}">
              <a16:creationId xmlns:a16="http://schemas.microsoft.com/office/drawing/2014/main" id="{40083F16-ECFA-487F-ABA8-1A6EB4C232AF}"/>
            </a:ext>
          </a:extLst>
        </xdr:cNvPr>
        <xdr:cNvSpPr txBox="1"/>
      </xdr:nvSpPr>
      <xdr:spPr>
        <a:xfrm>
          <a:off x="44205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382727"/>
    <xdr:sp macro="" textlink="">
      <xdr:nvSpPr>
        <xdr:cNvPr id="1286" name="TextBox 1285">
          <a:extLst>
            <a:ext uri="{FF2B5EF4-FFF2-40B4-BE49-F238E27FC236}">
              <a16:creationId xmlns:a16="http://schemas.microsoft.com/office/drawing/2014/main" id="{BDC8ADCA-3466-4C28-931A-22F617FF6FDF}"/>
            </a:ext>
          </a:extLst>
        </xdr:cNvPr>
        <xdr:cNvSpPr txBox="1"/>
      </xdr:nvSpPr>
      <xdr:spPr>
        <a:xfrm>
          <a:off x="442150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1333500</xdr:colOff>
      <xdr:row>0</xdr:row>
      <xdr:rowOff>0</xdr:rowOff>
    </xdr:from>
    <xdr:ext cx="65" cy="1222654"/>
    <xdr:sp macro="" textlink="">
      <xdr:nvSpPr>
        <xdr:cNvPr id="1287" name="TextBox 1286">
          <a:extLst>
            <a:ext uri="{FF2B5EF4-FFF2-40B4-BE49-F238E27FC236}">
              <a16:creationId xmlns:a16="http://schemas.microsoft.com/office/drawing/2014/main" id="{2FAFCD8E-7396-422A-878F-6FBB2ECFD1EF}"/>
            </a:ext>
          </a:extLst>
        </xdr:cNvPr>
        <xdr:cNvSpPr txBox="1"/>
      </xdr:nvSpPr>
      <xdr:spPr>
        <a:xfrm>
          <a:off x="442341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288" name="TextBox 1287">
          <a:extLst>
            <a:ext uri="{FF2B5EF4-FFF2-40B4-BE49-F238E27FC236}">
              <a16:creationId xmlns:a16="http://schemas.microsoft.com/office/drawing/2014/main" id="{3DA51563-EEBD-4FC6-8F25-C2388ACA8F0A}"/>
            </a:ext>
          </a:extLst>
        </xdr:cNvPr>
        <xdr:cNvSpPr txBox="1"/>
      </xdr:nvSpPr>
      <xdr:spPr>
        <a:xfrm>
          <a:off x="44205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839927"/>
    <xdr:sp macro="" textlink="">
      <xdr:nvSpPr>
        <xdr:cNvPr id="1289" name="TextBox 1288">
          <a:extLst>
            <a:ext uri="{FF2B5EF4-FFF2-40B4-BE49-F238E27FC236}">
              <a16:creationId xmlns:a16="http://schemas.microsoft.com/office/drawing/2014/main" id="{7D0445F2-C13C-4DCC-96EF-323C82B92AAE}"/>
            </a:ext>
          </a:extLst>
        </xdr:cNvPr>
        <xdr:cNvSpPr txBox="1"/>
      </xdr:nvSpPr>
      <xdr:spPr>
        <a:xfrm>
          <a:off x="442150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290" name="TextBox 1289">
          <a:extLst>
            <a:ext uri="{FF2B5EF4-FFF2-40B4-BE49-F238E27FC236}">
              <a16:creationId xmlns:a16="http://schemas.microsoft.com/office/drawing/2014/main" id="{0544EB13-AD85-42F4-BBDB-47F3B2AF0EE4}"/>
            </a:ext>
          </a:extLst>
        </xdr:cNvPr>
        <xdr:cNvSpPr txBox="1"/>
      </xdr:nvSpPr>
      <xdr:spPr>
        <a:xfrm>
          <a:off x="44205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382727"/>
    <xdr:sp macro="" textlink="">
      <xdr:nvSpPr>
        <xdr:cNvPr id="1291" name="TextBox 1290">
          <a:extLst>
            <a:ext uri="{FF2B5EF4-FFF2-40B4-BE49-F238E27FC236}">
              <a16:creationId xmlns:a16="http://schemas.microsoft.com/office/drawing/2014/main" id="{FC263707-CF90-4355-9B95-8D63DF5412F2}"/>
            </a:ext>
          </a:extLst>
        </xdr:cNvPr>
        <xdr:cNvSpPr txBox="1"/>
      </xdr:nvSpPr>
      <xdr:spPr>
        <a:xfrm>
          <a:off x="442150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1333500</xdr:colOff>
      <xdr:row>0</xdr:row>
      <xdr:rowOff>0</xdr:rowOff>
    </xdr:from>
    <xdr:ext cx="65" cy="1222654"/>
    <xdr:sp macro="" textlink="">
      <xdr:nvSpPr>
        <xdr:cNvPr id="1292" name="TextBox 1291">
          <a:extLst>
            <a:ext uri="{FF2B5EF4-FFF2-40B4-BE49-F238E27FC236}">
              <a16:creationId xmlns:a16="http://schemas.microsoft.com/office/drawing/2014/main" id="{2EA485D0-0FAF-404C-9019-8D993FE39B5A}"/>
            </a:ext>
          </a:extLst>
        </xdr:cNvPr>
        <xdr:cNvSpPr txBox="1"/>
      </xdr:nvSpPr>
      <xdr:spPr>
        <a:xfrm>
          <a:off x="442341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293" name="TextBox 1292">
          <a:extLst>
            <a:ext uri="{FF2B5EF4-FFF2-40B4-BE49-F238E27FC236}">
              <a16:creationId xmlns:a16="http://schemas.microsoft.com/office/drawing/2014/main" id="{1F28EE73-5949-4DF9-B7F1-2059C22259D1}"/>
            </a:ext>
          </a:extLst>
        </xdr:cNvPr>
        <xdr:cNvSpPr txBox="1"/>
      </xdr:nvSpPr>
      <xdr:spPr>
        <a:xfrm>
          <a:off x="44205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839927"/>
    <xdr:sp macro="" textlink="">
      <xdr:nvSpPr>
        <xdr:cNvPr id="1294" name="TextBox 1293">
          <a:extLst>
            <a:ext uri="{FF2B5EF4-FFF2-40B4-BE49-F238E27FC236}">
              <a16:creationId xmlns:a16="http://schemas.microsoft.com/office/drawing/2014/main" id="{59219D5F-0D63-4297-A195-9EF49A834AD8}"/>
            </a:ext>
          </a:extLst>
        </xdr:cNvPr>
        <xdr:cNvSpPr txBox="1"/>
      </xdr:nvSpPr>
      <xdr:spPr>
        <a:xfrm>
          <a:off x="442150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295" name="TextBox 1294">
          <a:extLst>
            <a:ext uri="{FF2B5EF4-FFF2-40B4-BE49-F238E27FC236}">
              <a16:creationId xmlns:a16="http://schemas.microsoft.com/office/drawing/2014/main" id="{CA17DB10-E0B2-4792-AEE8-AEC93D982A30}"/>
            </a:ext>
          </a:extLst>
        </xdr:cNvPr>
        <xdr:cNvSpPr txBox="1"/>
      </xdr:nvSpPr>
      <xdr:spPr>
        <a:xfrm>
          <a:off x="44205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382727"/>
    <xdr:sp macro="" textlink="">
      <xdr:nvSpPr>
        <xdr:cNvPr id="1296" name="TextBox 1295">
          <a:extLst>
            <a:ext uri="{FF2B5EF4-FFF2-40B4-BE49-F238E27FC236}">
              <a16:creationId xmlns:a16="http://schemas.microsoft.com/office/drawing/2014/main" id="{217FC0FC-931C-448C-A986-151514956024}"/>
            </a:ext>
          </a:extLst>
        </xdr:cNvPr>
        <xdr:cNvSpPr txBox="1"/>
      </xdr:nvSpPr>
      <xdr:spPr>
        <a:xfrm>
          <a:off x="442150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1333500</xdr:colOff>
      <xdr:row>0</xdr:row>
      <xdr:rowOff>0</xdr:rowOff>
    </xdr:from>
    <xdr:ext cx="65" cy="1222654"/>
    <xdr:sp macro="" textlink="">
      <xdr:nvSpPr>
        <xdr:cNvPr id="1297" name="TextBox 1296">
          <a:extLst>
            <a:ext uri="{FF2B5EF4-FFF2-40B4-BE49-F238E27FC236}">
              <a16:creationId xmlns:a16="http://schemas.microsoft.com/office/drawing/2014/main" id="{E2C50018-57C6-4F45-BE99-43DF931E7F45}"/>
            </a:ext>
          </a:extLst>
        </xdr:cNvPr>
        <xdr:cNvSpPr txBox="1"/>
      </xdr:nvSpPr>
      <xdr:spPr>
        <a:xfrm>
          <a:off x="442341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298" name="TextBox 1297">
          <a:extLst>
            <a:ext uri="{FF2B5EF4-FFF2-40B4-BE49-F238E27FC236}">
              <a16:creationId xmlns:a16="http://schemas.microsoft.com/office/drawing/2014/main" id="{DA86DF82-4A32-45B4-915E-B690F62ED912}"/>
            </a:ext>
          </a:extLst>
        </xdr:cNvPr>
        <xdr:cNvSpPr txBox="1"/>
      </xdr:nvSpPr>
      <xdr:spPr>
        <a:xfrm>
          <a:off x="44205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839927"/>
    <xdr:sp macro="" textlink="">
      <xdr:nvSpPr>
        <xdr:cNvPr id="1299" name="TextBox 1298">
          <a:extLst>
            <a:ext uri="{FF2B5EF4-FFF2-40B4-BE49-F238E27FC236}">
              <a16:creationId xmlns:a16="http://schemas.microsoft.com/office/drawing/2014/main" id="{484BEE2A-ECBA-4DC8-948E-CA6CAC7FBCAC}"/>
            </a:ext>
          </a:extLst>
        </xdr:cNvPr>
        <xdr:cNvSpPr txBox="1"/>
      </xdr:nvSpPr>
      <xdr:spPr>
        <a:xfrm>
          <a:off x="442150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300" name="TextBox 1299">
          <a:extLst>
            <a:ext uri="{FF2B5EF4-FFF2-40B4-BE49-F238E27FC236}">
              <a16:creationId xmlns:a16="http://schemas.microsoft.com/office/drawing/2014/main" id="{B7654A3B-DA9C-408F-B441-6E88D8C367CA}"/>
            </a:ext>
          </a:extLst>
        </xdr:cNvPr>
        <xdr:cNvSpPr txBox="1"/>
      </xdr:nvSpPr>
      <xdr:spPr>
        <a:xfrm>
          <a:off x="44205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382727"/>
    <xdr:sp macro="" textlink="">
      <xdr:nvSpPr>
        <xdr:cNvPr id="1301" name="TextBox 1300">
          <a:extLst>
            <a:ext uri="{FF2B5EF4-FFF2-40B4-BE49-F238E27FC236}">
              <a16:creationId xmlns:a16="http://schemas.microsoft.com/office/drawing/2014/main" id="{B4A2F2C3-2ABE-43E6-97ED-E426B801BDD8}"/>
            </a:ext>
          </a:extLst>
        </xdr:cNvPr>
        <xdr:cNvSpPr txBox="1"/>
      </xdr:nvSpPr>
      <xdr:spPr>
        <a:xfrm>
          <a:off x="442150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1333500</xdr:colOff>
      <xdr:row>0</xdr:row>
      <xdr:rowOff>0</xdr:rowOff>
    </xdr:from>
    <xdr:ext cx="65" cy="1222654"/>
    <xdr:sp macro="" textlink="">
      <xdr:nvSpPr>
        <xdr:cNvPr id="1302" name="TextBox 1301">
          <a:extLst>
            <a:ext uri="{FF2B5EF4-FFF2-40B4-BE49-F238E27FC236}">
              <a16:creationId xmlns:a16="http://schemas.microsoft.com/office/drawing/2014/main" id="{377A7FC3-B239-4A58-9604-E556A78F8DE1}"/>
            </a:ext>
          </a:extLst>
        </xdr:cNvPr>
        <xdr:cNvSpPr txBox="1"/>
      </xdr:nvSpPr>
      <xdr:spPr>
        <a:xfrm>
          <a:off x="442341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303" name="TextBox 1302">
          <a:extLst>
            <a:ext uri="{FF2B5EF4-FFF2-40B4-BE49-F238E27FC236}">
              <a16:creationId xmlns:a16="http://schemas.microsoft.com/office/drawing/2014/main" id="{3C69A659-84EB-4553-81B7-7DEBB3058958}"/>
            </a:ext>
          </a:extLst>
        </xdr:cNvPr>
        <xdr:cNvSpPr txBox="1"/>
      </xdr:nvSpPr>
      <xdr:spPr>
        <a:xfrm>
          <a:off x="44205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839927"/>
    <xdr:sp macro="" textlink="">
      <xdr:nvSpPr>
        <xdr:cNvPr id="1304" name="TextBox 1303">
          <a:extLst>
            <a:ext uri="{FF2B5EF4-FFF2-40B4-BE49-F238E27FC236}">
              <a16:creationId xmlns:a16="http://schemas.microsoft.com/office/drawing/2014/main" id="{57F95BA9-5757-4857-BF7B-A860DCDE05C4}"/>
            </a:ext>
          </a:extLst>
        </xdr:cNvPr>
        <xdr:cNvSpPr txBox="1"/>
      </xdr:nvSpPr>
      <xdr:spPr>
        <a:xfrm>
          <a:off x="442150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305" name="TextBox 1304">
          <a:extLst>
            <a:ext uri="{FF2B5EF4-FFF2-40B4-BE49-F238E27FC236}">
              <a16:creationId xmlns:a16="http://schemas.microsoft.com/office/drawing/2014/main" id="{D2C0BD8D-0041-4908-97E0-BFE038C6BFBE}"/>
            </a:ext>
          </a:extLst>
        </xdr:cNvPr>
        <xdr:cNvSpPr txBox="1"/>
      </xdr:nvSpPr>
      <xdr:spPr>
        <a:xfrm>
          <a:off x="44205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382727"/>
    <xdr:sp macro="" textlink="">
      <xdr:nvSpPr>
        <xdr:cNvPr id="1306" name="TextBox 1305">
          <a:extLst>
            <a:ext uri="{FF2B5EF4-FFF2-40B4-BE49-F238E27FC236}">
              <a16:creationId xmlns:a16="http://schemas.microsoft.com/office/drawing/2014/main" id="{5EB79562-BDB5-4E56-A8E5-96DF1232948A}"/>
            </a:ext>
          </a:extLst>
        </xdr:cNvPr>
        <xdr:cNvSpPr txBox="1"/>
      </xdr:nvSpPr>
      <xdr:spPr>
        <a:xfrm>
          <a:off x="442150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1333500</xdr:colOff>
      <xdr:row>0</xdr:row>
      <xdr:rowOff>0</xdr:rowOff>
    </xdr:from>
    <xdr:ext cx="65" cy="1222654"/>
    <xdr:sp macro="" textlink="">
      <xdr:nvSpPr>
        <xdr:cNvPr id="1307" name="TextBox 1306">
          <a:extLst>
            <a:ext uri="{FF2B5EF4-FFF2-40B4-BE49-F238E27FC236}">
              <a16:creationId xmlns:a16="http://schemas.microsoft.com/office/drawing/2014/main" id="{A3CA17DA-3A72-42DA-96C2-B2BD8F5ED07C}"/>
            </a:ext>
          </a:extLst>
        </xdr:cNvPr>
        <xdr:cNvSpPr txBox="1"/>
      </xdr:nvSpPr>
      <xdr:spPr>
        <a:xfrm>
          <a:off x="442341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308" name="TextBox 1307">
          <a:extLst>
            <a:ext uri="{FF2B5EF4-FFF2-40B4-BE49-F238E27FC236}">
              <a16:creationId xmlns:a16="http://schemas.microsoft.com/office/drawing/2014/main" id="{0536BBBD-80B8-4DCD-B963-D083D2E7C063}"/>
            </a:ext>
          </a:extLst>
        </xdr:cNvPr>
        <xdr:cNvSpPr txBox="1"/>
      </xdr:nvSpPr>
      <xdr:spPr>
        <a:xfrm>
          <a:off x="44205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839927"/>
    <xdr:sp macro="" textlink="">
      <xdr:nvSpPr>
        <xdr:cNvPr id="1309" name="TextBox 1308">
          <a:extLst>
            <a:ext uri="{FF2B5EF4-FFF2-40B4-BE49-F238E27FC236}">
              <a16:creationId xmlns:a16="http://schemas.microsoft.com/office/drawing/2014/main" id="{3273FCF7-3706-4352-9872-4968E9F84074}"/>
            </a:ext>
          </a:extLst>
        </xdr:cNvPr>
        <xdr:cNvSpPr txBox="1"/>
      </xdr:nvSpPr>
      <xdr:spPr>
        <a:xfrm>
          <a:off x="442150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310" name="TextBox 1309">
          <a:extLst>
            <a:ext uri="{FF2B5EF4-FFF2-40B4-BE49-F238E27FC236}">
              <a16:creationId xmlns:a16="http://schemas.microsoft.com/office/drawing/2014/main" id="{4E10F5A9-FAE4-41BF-97CF-9E61140835D5}"/>
            </a:ext>
          </a:extLst>
        </xdr:cNvPr>
        <xdr:cNvSpPr txBox="1"/>
      </xdr:nvSpPr>
      <xdr:spPr>
        <a:xfrm>
          <a:off x="44205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382727"/>
    <xdr:sp macro="" textlink="">
      <xdr:nvSpPr>
        <xdr:cNvPr id="1311" name="TextBox 1310">
          <a:extLst>
            <a:ext uri="{FF2B5EF4-FFF2-40B4-BE49-F238E27FC236}">
              <a16:creationId xmlns:a16="http://schemas.microsoft.com/office/drawing/2014/main" id="{44E8270F-B24D-4216-92FA-D2CA66EABA16}"/>
            </a:ext>
          </a:extLst>
        </xdr:cNvPr>
        <xdr:cNvSpPr txBox="1"/>
      </xdr:nvSpPr>
      <xdr:spPr>
        <a:xfrm>
          <a:off x="442150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1333500</xdr:colOff>
      <xdr:row>0</xdr:row>
      <xdr:rowOff>0</xdr:rowOff>
    </xdr:from>
    <xdr:ext cx="65" cy="1222654"/>
    <xdr:sp macro="" textlink="">
      <xdr:nvSpPr>
        <xdr:cNvPr id="1312" name="TextBox 1311">
          <a:extLst>
            <a:ext uri="{FF2B5EF4-FFF2-40B4-BE49-F238E27FC236}">
              <a16:creationId xmlns:a16="http://schemas.microsoft.com/office/drawing/2014/main" id="{B8EC5686-096B-4C22-AE8F-11999054FA75}"/>
            </a:ext>
          </a:extLst>
        </xdr:cNvPr>
        <xdr:cNvSpPr txBox="1"/>
      </xdr:nvSpPr>
      <xdr:spPr>
        <a:xfrm>
          <a:off x="442341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313" name="TextBox 1312">
          <a:extLst>
            <a:ext uri="{FF2B5EF4-FFF2-40B4-BE49-F238E27FC236}">
              <a16:creationId xmlns:a16="http://schemas.microsoft.com/office/drawing/2014/main" id="{10A5935C-8114-4A19-9A4B-C2B3C8643010}"/>
            </a:ext>
          </a:extLst>
        </xdr:cNvPr>
        <xdr:cNvSpPr txBox="1"/>
      </xdr:nvSpPr>
      <xdr:spPr>
        <a:xfrm>
          <a:off x="44205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839927"/>
    <xdr:sp macro="" textlink="">
      <xdr:nvSpPr>
        <xdr:cNvPr id="1314" name="TextBox 1313">
          <a:extLst>
            <a:ext uri="{FF2B5EF4-FFF2-40B4-BE49-F238E27FC236}">
              <a16:creationId xmlns:a16="http://schemas.microsoft.com/office/drawing/2014/main" id="{AE370C9A-4B46-414A-88ED-DE582A2C5BF7}"/>
            </a:ext>
          </a:extLst>
        </xdr:cNvPr>
        <xdr:cNvSpPr txBox="1"/>
      </xdr:nvSpPr>
      <xdr:spPr>
        <a:xfrm>
          <a:off x="442150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315" name="TextBox 1314">
          <a:extLst>
            <a:ext uri="{FF2B5EF4-FFF2-40B4-BE49-F238E27FC236}">
              <a16:creationId xmlns:a16="http://schemas.microsoft.com/office/drawing/2014/main" id="{C8ABC8D8-24FA-4315-ADC2-81AAA6E0840E}"/>
            </a:ext>
          </a:extLst>
        </xdr:cNvPr>
        <xdr:cNvSpPr txBox="1"/>
      </xdr:nvSpPr>
      <xdr:spPr>
        <a:xfrm>
          <a:off x="44205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382727"/>
    <xdr:sp macro="" textlink="">
      <xdr:nvSpPr>
        <xdr:cNvPr id="1316" name="TextBox 1315">
          <a:extLst>
            <a:ext uri="{FF2B5EF4-FFF2-40B4-BE49-F238E27FC236}">
              <a16:creationId xmlns:a16="http://schemas.microsoft.com/office/drawing/2014/main" id="{CDCF8B56-4A3A-4932-B661-A3EFF8E241DD}"/>
            </a:ext>
          </a:extLst>
        </xdr:cNvPr>
        <xdr:cNvSpPr txBox="1"/>
      </xdr:nvSpPr>
      <xdr:spPr>
        <a:xfrm>
          <a:off x="442150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1333500</xdr:colOff>
      <xdr:row>0</xdr:row>
      <xdr:rowOff>0</xdr:rowOff>
    </xdr:from>
    <xdr:ext cx="65" cy="1222654"/>
    <xdr:sp macro="" textlink="">
      <xdr:nvSpPr>
        <xdr:cNvPr id="1317" name="TextBox 1316">
          <a:extLst>
            <a:ext uri="{FF2B5EF4-FFF2-40B4-BE49-F238E27FC236}">
              <a16:creationId xmlns:a16="http://schemas.microsoft.com/office/drawing/2014/main" id="{4C8684A9-2EAF-4946-9562-9652EDA816C6}"/>
            </a:ext>
          </a:extLst>
        </xdr:cNvPr>
        <xdr:cNvSpPr txBox="1"/>
      </xdr:nvSpPr>
      <xdr:spPr>
        <a:xfrm>
          <a:off x="442341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318" name="TextBox 1317">
          <a:extLst>
            <a:ext uri="{FF2B5EF4-FFF2-40B4-BE49-F238E27FC236}">
              <a16:creationId xmlns:a16="http://schemas.microsoft.com/office/drawing/2014/main" id="{8B7D5AF1-16A6-4B3B-B536-FC38A64407B4}"/>
            </a:ext>
          </a:extLst>
        </xdr:cNvPr>
        <xdr:cNvSpPr txBox="1"/>
      </xdr:nvSpPr>
      <xdr:spPr>
        <a:xfrm>
          <a:off x="44205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839927"/>
    <xdr:sp macro="" textlink="">
      <xdr:nvSpPr>
        <xdr:cNvPr id="1319" name="TextBox 1318">
          <a:extLst>
            <a:ext uri="{FF2B5EF4-FFF2-40B4-BE49-F238E27FC236}">
              <a16:creationId xmlns:a16="http://schemas.microsoft.com/office/drawing/2014/main" id="{3D6FDA11-F285-48E5-B4F0-7F2411C580F6}"/>
            </a:ext>
          </a:extLst>
        </xdr:cNvPr>
        <xdr:cNvSpPr txBox="1"/>
      </xdr:nvSpPr>
      <xdr:spPr>
        <a:xfrm>
          <a:off x="442150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320" name="TextBox 1319">
          <a:extLst>
            <a:ext uri="{FF2B5EF4-FFF2-40B4-BE49-F238E27FC236}">
              <a16:creationId xmlns:a16="http://schemas.microsoft.com/office/drawing/2014/main" id="{9A2E9F19-5954-4B43-9C16-BB04C1F6465C}"/>
            </a:ext>
          </a:extLst>
        </xdr:cNvPr>
        <xdr:cNvSpPr txBox="1"/>
      </xdr:nvSpPr>
      <xdr:spPr>
        <a:xfrm>
          <a:off x="44205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382727"/>
    <xdr:sp macro="" textlink="">
      <xdr:nvSpPr>
        <xdr:cNvPr id="1321" name="TextBox 1320">
          <a:extLst>
            <a:ext uri="{FF2B5EF4-FFF2-40B4-BE49-F238E27FC236}">
              <a16:creationId xmlns:a16="http://schemas.microsoft.com/office/drawing/2014/main" id="{3829F51B-2901-408C-AE3A-FC7BEC6E54CE}"/>
            </a:ext>
          </a:extLst>
        </xdr:cNvPr>
        <xdr:cNvSpPr txBox="1"/>
      </xdr:nvSpPr>
      <xdr:spPr>
        <a:xfrm>
          <a:off x="442150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1333500</xdr:colOff>
      <xdr:row>0</xdr:row>
      <xdr:rowOff>0</xdr:rowOff>
    </xdr:from>
    <xdr:ext cx="65" cy="1222654"/>
    <xdr:sp macro="" textlink="">
      <xdr:nvSpPr>
        <xdr:cNvPr id="1322" name="TextBox 1321">
          <a:extLst>
            <a:ext uri="{FF2B5EF4-FFF2-40B4-BE49-F238E27FC236}">
              <a16:creationId xmlns:a16="http://schemas.microsoft.com/office/drawing/2014/main" id="{1C80654C-36B6-49B9-A90E-D8DF70228950}"/>
            </a:ext>
          </a:extLst>
        </xdr:cNvPr>
        <xdr:cNvSpPr txBox="1"/>
      </xdr:nvSpPr>
      <xdr:spPr>
        <a:xfrm>
          <a:off x="442341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323" name="TextBox 1322">
          <a:extLst>
            <a:ext uri="{FF2B5EF4-FFF2-40B4-BE49-F238E27FC236}">
              <a16:creationId xmlns:a16="http://schemas.microsoft.com/office/drawing/2014/main" id="{C6DB68A0-7BEF-4C7B-8358-C95F127E1DB3}"/>
            </a:ext>
          </a:extLst>
        </xdr:cNvPr>
        <xdr:cNvSpPr txBox="1"/>
      </xdr:nvSpPr>
      <xdr:spPr>
        <a:xfrm>
          <a:off x="44205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839927"/>
    <xdr:sp macro="" textlink="">
      <xdr:nvSpPr>
        <xdr:cNvPr id="1324" name="TextBox 1323">
          <a:extLst>
            <a:ext uri="{FF2B5EF4-FFF2-40B4-BE49-F238E27FC236}">
              <a16:creationId xmlns:a16="http://schemas.microsoft.com/office/drawing/2014/main" id="{50E5297D-A222-4571-A706-419CD340B480}"/>
            </a:ext>
          </a:extLst>
        </xdr:cNvPr>
        <xdr:cNvSpPr txBox="1"/>
      </xdr:nvSpPr>
      <xdr:spPr>
        <a:xfrm>
          <a:off x="442150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325" name="TextBox 1324">
          <a:extLst>
            <a:ext uri="{FF2B5EF4-FFF2-40B4-BE49-F238E27FC236}">
              <a16:creationId xmlns:a16="http://schemas.microsoft.com/office/drawing/2014/main" id="{0DB285D1-48A3-4211-B92D-28BF6F4F0502}"/>
            </a:ext>
          </a:extLst>
        </xdr:cNvPr>
        <xdr:cNvSpPr txBox="1"/>
      </xdr:nvSpPr>
      <xdr:spPr>
        <a:xfrm>
          <a:off x="44205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382727"/>
    <xdr:sp macro="" textlink="">
      <xdr:nvSpPr>
        <xdr:cNvPr id="1326" name="TextBox 1325">
          <a:extLst>
            <a:ext uri="{FF2B5EF4-FFF2-40B4-BE49-F238E27FC236}">
              <a16:creationId xmlns:a16="http://schemas.microsoft.com/office/drawing/2014/main" id="{41747C70-1A67-4856-8272-FB87BCAA2F15}"/>
            </a:ext>
          </a:extLst>
        </xdr:cNvPr>
        <xdr:cNvSpPr txBox="1"/>
      </xdr:nvSpPr>
      <xdr:spPr>
        <a:xfrm>
          <a:off x="442150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1333500</xdr:colOff>
      <xdr:row>0</xdr:row>
      <xdr:rowOff>0</xdr:rowOff>
    </xdr:from>
    <xdr:ext cx="65" cy="1222654"/>
    <xdr:sp macro="" textlink="">
      <xdr:nvSpPr>
        <xdr:cNvPr id="1327" name="TextBox 1326">
          <a:extLst>
            <a:ext uri="{FF2B5EF4-FFF2-40B4-BE49-F238E27FC236}">
              <a16:creationId xmlns:a16="http://schemas.microsoft.com/office/drawing/2014/main" id="{E2C61B09-5EE6-4661-A474-72BB4BA2F1AD}"/>
            </a:ext>
          </a:extLst>
        </xdr:cNvPr>
        <xdr:cNvSpPr txBox="1"/>
      </xdr:nvSpPr>
      <xdr:spPr>
        <a:xfrm>
          <a:off x="442341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328" name="TextBox 1327">
          <a:extLst>
            <a:ext uri="{FF2B5EF4-FFF2-40B4-BE49-F238E27FC236}">
              <a16:creationId xmlns:a16="http://schemas.microsoft.com/office/drawing/2014/main" id="{AA7C0E23-862A-4B3B-A825-9A3459B3229B}"/>
            </a:ext>
          </a:extLst>
        </xdr:cNvPr>
        <xdr:cNvSpPr txBox="1"/>
      </xdr:nvSpPr>
      <xdr:spPr>
        <a:xfrm>
          <a:off x="44205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839927"/>
    <xdr:sp macro="" textlink="">
      <xdr:nvSpPr>
        <xdr:cNvPr id="1329" name="TextBox 1328">
          <a:extLst>
            <a:ext uri="{FF2B5EF4-FFF2-40B4-BE49-F238E27FC236}">
              <a16:creationId xmlns:a16="http://schemas.microsoft.com/office/drawing/2014/main" id="{74CF12B2-7D87-425F-B44A-1E24B48536CC}"/>
            </a:ext>
          </a:extLst>
        </xdr:cNvPr>
        <xdr:cNvSpPr txBox="1"/>
      </xdr:nvSpPr>
      <xdr:spPr>
        <a:xfrm>
          <a:off x="442150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330" name="TextBox 1329">
          <a:extLst>
            <a:ext uri="{FF2B5EF4-FFF2-40B4-BE49-F238E27FC236}">
              <a16:creationId xmlns:a16="http://schemas.microsoft.com/office/drawing/2014/main" id="{F7760250-5FA9-4516-8BBB-FE378006D0AF}"/>
            </a:ext>
          </a:extLst>
        </xdr:cNvPr>
        <xdr:cNvSpPr txBox="1"/>
      </xdr:nvSpPr>
      <xdr:spPr>
        <a:xfrm>
          <a:off x="44205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382727"/>
    <xdr:sp macro="" textlink="">
      <xdr:nvSpPr>
        <xdr:cNvPr id="1331" name="TextBox 1330">
          <a:extLst>
            <a:ext uri="{FF2B5EF4-FFF2-40B4-BE49-F238E27FC236}">
              <a16:creationId xmlns:a16="http://schemas.microsoft.com/office/drawing/2014/main" id="{2F19788C-B58F-4DDE-AF93-8F0E93A9873B}"/>
            </a:ext>
          </a:extLst>
        </xdr:cNvPr>
        <xdr:cNvSpPr txBox="1"/>
      </xdr:nvSpPr>
      <xdr:spPr>
        <a:xfrm>
          <a:off x="442150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1333500</xdr:colOff>
      <xdr:row>0</xdr:row>
      <xdr:rowOff>0</xdr:rowOff>
    </xdr:from>
    <xdr:ext cx="65" cy="1222654"/>
    <xdr:sp macro="" textlink="">
      <xdr:nvSpPr>
        <xdr:cNvPr id="1332" name="TextBox 1331">
          <a:extLst>
            <a:ext uri="{FF2B5EF4-FFF2-40B4-BE49-F238E27FC236}">
              <a16:creationId xmlns:a16="http://schemas.microsoft.com/office/drawing/2014/main" id="{0F3278C9-4A05-49EE-93CF-5FA3800EA808}"/>
            </a:ext>
          </a:extLst>
        </xdr:cNvPr>
        <xdr:cNvSpPr txBox="1"/>
      </xdr:nvSpPr>
      <xdr:spPr>
        <a:xfrm>
          <a:off x="442341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333" name="TextBox 1332">
          <a:extLst>
            <a:ext uri="{FF2B5EF4-FFF2-40B4-BE49-F238E27FC236}">
              <a16:creationId xmlns:a16="http://schemas.microsoft.com/office/drawing/2014/main" id="{FD96FF80-2104-4053-B2CC-05B544AF1622}"/>
            </a:ext>
          </a:extLst>
        </xdr:cNvPr>
        <xdr:cNvSpPr txBox="1"/>
      </xdr:nvSpPr>
      <xdr:spPr>
        <a:xfrm>
          <a:off x="44205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839927"/>
    <xdr:sp macro="" textlink="">
      <xdr:nvSpPr>
        <xdr:cNvPr id="1334" name="TextBox 1333">
          <a:extLst>
            <a:ext uri="{FF2B5EF4-FFF2-40B4-BE49-F238E27FC236}">
              <a16:creationId xmlns:a16="http://schemas.microsoft.com/office/drawing/2014/main" id="{9BCE4C33-7C5B-448E-A74B-57460939EEB5}"/>
            </a:ext>
          </a:extLst>
        </xdr:cNvPr>
        <xdr:cNvSpPr txBox="1"/>
      </xdr:nvSpPr>
      <xdr:spPr>
        <a:xfrm>
          <a:off x="442150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335" name="TextBox 1334">
          <a:extLst>
            <a:ext uri="{FF2B5EF4-FFF2-40B4-BE49-F238E27FC236}">
              <a16:creationId xmlns:a16="http://schemas.microsoft.com/office/drawing/2014/main" id="{7ACADCAA-FC86-4C3A-8BB8-0A4D3C2AF9CA}"/>
            </a:ext>
          </a:extLst>
        </xdr:cNvPr>
        <xdr:cNvSpPr txBox="1"/>
      </xdr:nvSpPr>
      <xdr:spPr>
        <a:xfrm>
          <a:off x="442055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382727"/>
    <xdr:sp macro="" textlink="">
      <xdr:nvSpPr>
        <xdr:cNvPr id="1336" name="TextBox 1335">
          <a:extLst>
            <a:ext uri="{FF2B5EF4-FFF2-40B4-BE49-F238E27FC236}">
              <a16:creationId xmlns:a16="http://schemas.microsoft.com/office/drawing/2014/main" id="{C01AA027-5C01-48E6-88FD-5ADDCCD96A05}"/>
            </a:ext>
          </a:extLst>
        </xdr:cNvPr>
        <xdr:cNvSpPr txBox="1"/>
      </xdr:nvSpPr>
      <xdr:spPr>
        <a:xfrm>
          <a:off x="442150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337" name="TextBox 1336">
          <a:extLst>
            <a:ext uri="{FF2B5EF4-FFF2-40B4-BE49-F238E27FC236}">
              <a16:creationId xmlns:a16="http://schemas.microsoft.com/office/drawing/2014/main" id="{639DF43E-B64D-4F2E-8C39-3460D0C7A472}"/>
            </a:ext>
          </a:extLst>
        </xdr:cNvPr>
        <xdr:cNvSpPr txBox="1"/>
      </xdr:nvSpPr>
      <xdr:spPr>
        <a:xfrm>
          <a:off x="5083492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338" name="TextBox 1337">
          <a:extLst>
            <a:ext uri="{FF2B5EF4-FFF2-40B4-BE49-F238E27FC236}">
              <a16:creationId xmlns:a16="http://schemas.microsoft.com/office/drawing/2014/main" id="{A5853880-D191-485B-9AB0-B6A67FF47CD3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339" name="TextBox 1338">
          <a:extLst>
            <a:ext uri="{FF2B5EF4-FFF2-40B4-BE49-F238E27FC236}">
              <a16:creationId xmlns:a16="http://schemas.microsoft.com/office/drawing/2014/main" id="{3B6903AE-55C5-4ADF-8111-D0A28C7A4FA5}"/>
            </a:ext>
          </a:extLst>
        </xdr:cNvPr>
        <xdr:cNvSpPr txBox="1"/>
      </xdr:nvSpPr>
      <xdr:spPr>
        <a:xfrm>
          <a:off x="5081587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340" name="TextBox 1339">
          <a:extLst>
            <a:ext uri="{FF2B5EF4-FFF2-40B4-BE49-F238E27FC236}">
              <a16:creationId xmlns:a16="http://schemas.microsoft.com/office/drawing/2014/main" id="{89BB3D8A-5350-4482-BB88-E714716783FB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341" name="TextBox 1340">
          <a:extLst>
            <a:ext uri="{FF2B5EF4-FFF2-40B4-BE49-F238E27FC236}">
              <a16:creationId xmlns:a16="http://schemas.microsoft.com/office/drawing/2014/main" id="{AAA15434-1B0A-44FE-BF38-4F393DF1EFC3}"/>
            </a:ext>
          </a:extLst>
        </xdr:cNvPr>
        <xdr:cNvSpPr txBox="1"/>
      </xdr:nvSpPr>
      <xdr:spPr>
        <a:xfrm>
          <a:off x="5081587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342" name="TextBox 1341">
          <a:extLst>
            <a:ext uri="{FF2B5EF4-FFF2-40B4-BE49-F238E27FC236}">
              <a16:creationId xmlns:a16="http://schemas.microsoft.com/office/drawing/2014/main" id="{B3B2F303-B5C7-46D2-8912-CDFA7C433BF4}"/>
            </a:ext>
          </a:extLst>
        </xdr:cNvPr>
        <xdr:cNvSpPr txBox="1"/>
      </xdr:nvSpPr>
      <xdr:spPr>
        <a:xfrm>
          <a:off x="5083492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343" name="TextBox 1342">
          <a:extLst>
            <a:ext uri="{FF2B5EF4-FFF2-40B4-BE49-F238E27FC236}">
              <a16:creationId xmlns:a16="http://schemas.microsoft.com/office/drawing/2014/main" id="{EECC6BE8-4965-4745-884F-074FF2EC74B4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344" name="TextBox 1343">
          <a:extLst>
            <a:ext uri="{FF2B5EF4-FFF2-40B4-BE49-F238E27FC236}">
              <a16:creationId xmlns:a16="http://schemas.microsoft.com/office/drawing/2014/main" id="{88641007-CB27-442F-815A-4A34011E3AA0}"/>
            </a:ext>
          </a:extLst>
        </xdr:cNvPr>
        <xdr:cNvSpPr txBox="1"/>
      </xdr:nvSpPr>
      <xdr:spPr>
        <a:xfrm>
          <a:off x="5081587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345" name="TextBox 1344">
          <a:extLst>
            <a:ext uri="{FF2B5EF4-FFF2-40B4-BE49-F238E27FC236}">
              <a16:creationId xmlns:a16="http://schemas.microsoft.com/office/drawing/2014/main" id="{575CFF2F-EDF1-487F-839E-2191D8DEDAB8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346" name="TextBox 1345">
          <a:extLst>
            <a:ext uri="{FF2B5EF4-FFF2-40B4-BE49-F238E27FC236}">
              <a16:creationId xmlns:a16="http://schemas.microsoft.com/office/drawing/2014/main" id="{9CD41AA2-B220-4C2A-8009-A540D8594503}"/>
            </a:ext>
          </a:extLst>
        </xdr:cNvPr>
        <xdr:cNvSpPr txBox="1"/>
      </xdr:nvSpPr>
      <xdr:spPr>
        <a:xfrm>
          <a:off x="5081587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347" name="TextBox 1346">
          <a:extLst>
            <a:ext uri="{FF2B5EF4-FFF2-40B4-BE49-F238E27FC236}">
              <a16:creationId xmlns:a16="http://schemas.microsoft.com/office/drawing/2014/main" id="{727A7535-B456-4AE2-AA57-B90339333FEE}"/>
            </a:ext>
          </a:extLst>
        </xdr:cNvPr>
        <xdr:cNvSpPr txBox="1"/>
      </xdr:nvSpPr>
      <xdr:spPr>
        <a:xfrm>
          <a:off x="5083492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348" name="TextBox 1347">
          <a:extLst>
            <a:ext uri="{FF2B5EF4-FFF2-40B4-BE49-F238E27FC236}">
              <a16:creationId xmlns:a16="http://schemas.microsoft.com/office/drawing/2014/main" id="{0C857892-9BD8-415B-A8A5-B5AEF930A19C}"/>
            </a:ext>
          </a:extLst>
        </xdr:cNvPr>
        <xdr:cNvSpPr txBox="1"/>
      </xdr:nvSpPr>
      <xdr:spPr>
        <a:xfrm>
          <a:off x="5081587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349" name="TextBox 1348">
          <a:extLst>
            <a:ext uri="{FF2B5EF4-FFF2-40B4-BE49-F238E27FC236}">
              <a16:creationId xmlns:a16="http://schemas.microsoft.com/office/drawing/2014/main" id="{B5D29565-BA82-4CAB-8261-C9D5F0672EA7}"/>
            </a:ext>
          </a:extLst>
        </xdr:cNvPr>
        <xdr:cNvSpPr txBox="1"/>
      </xdr:nvSpPr>
      <xdr:spPr>
        <a:xfrm>
          <a:off x="5083492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350" name="TextBox 1349">
          <a:extLst>
            <a:ext uri="{FF2B5EF4-FFF2-40B4-BE49-F238E27FC236}">
              <a16:creationId xmlns:a16="http://schemas.microsoft.com/office/drawing/2014/main" id="{E9F3FE5E-87D1-4EF9-A99A-C4B89405C3BC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351" name="TextBox 1350">
          <a:extLst>
            <a:ext uri="{FF2B5EF4-FFF2-40B4-BE49-F238E27FC236}">
              <a16:creationId xmlns:a16="http://schemas.microsoft.com/office/drawing/2014/main" id="{EC195410-4ECB-4E7A-AFDF-277FFEB24B30}"/>
            </a:ext>
          </a:extLst>
        </xdr:cNvPr>
        <xdr:cNvSpPr txBox="1"/>
      </xdr:nvSpPr>
      <xdr:spPr>
        <a:xfrm>
          <a:off x="5081587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352" name="TextBox 1351">
          <a:extLst>
            <a:ext uri="{FF2B5EF4-FFF2-40B4-BE49-F238E27FC236}">
              <a16:creationId xmlns:a16="http://schemas.microsoft.com/office/drawing/2014/main" id="{6A972937-6D70-40A5-8D22-8E7DA8B28B1D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353" name="TextBox 1352">
          <a:extLst>
            <a:ext uri="{FF2B5EF4-FFF2-40B4-BE49-F238E27FC236}">
              <a16:creationId xmlns:a16="http://schemas.microsoft.com/office/drawing/2014/main" id="{AF1BB3A1-CDB3-4F09-9AFB-4641FCE7F8C0}"/>
            </a:ext>
          </a:extLst>
        </xdr:cNvPr>
        <xdr:cNvSpPr txBox="1"/>
      </xdr:nvSpPr>
      <xdr:spPr>
        <a:xfrm>
          <a:off x="5081587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354" name="TextBox 1353">
          <a:extLst>
            <a:ext uri="{FF2B5EF4-FFF2-40B4-BE49-F238E27FC236}">
              <a16:creationId xmlns:a16="http://schemas.microsoft.com/office/drawing/2014/main" id="{EC7EA676-D474-4BDD-B771-472357C2D648}"/>
            </a:ext>
          </a:extLst>
        </xdr:cNvPr>
        <xdr:cNvSpPr txBox="1"/>
      </xdr:nvSpPr>
      <xdr:spPr>
        <a:xfrm>
          <a:off x="5083492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355" name="TextBox 1354">
          <a:extLst>
            <a:ext uri="{FF2B5EF4-FFF2-40B4-BE49-F238E27FC236}">
              <a16:creationId xmlns:a16="http://schemas.microsoft.com/office/drawing/2014/main" id="{34C2C396-9646-4585-9E86-5ECB866EB7AB}"/>
            </a:ext>
          </a:extLst>
        </xdr:cNvPr>
        <xdr:cNvSpPr txBox="1"/>
      </xdr:nvSpPr>
      <xdr:spPr>
        <a:xfrm>
          <a:off x="5081587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356" name="TextBox 1355">
          <a:extLst>
            <a:ext uri="{FF2B5EF4-FFF2-40B4-BE49-F238E27FC236}">
              <a16:creationId xmlns:a16="http://schemas.microsoft.com/office/drawing/2014/main" id="{E4F8C96A-B936-4048-8E3E-72C41508471F}"/>
            </a:ext>
          </a:extLst>
        </xdr:cNvPr>
        <xdr:cNvSpPr txBox="1"/>
      </xdr:nvSpPr>
      <xdr:spPr>
        <a:xfrm>
          <a:off x="5083492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357" name="TextBox 1356">
          <a:extLst>
            <a:ext uri="{FF2B5EF4-FFF2-40B4-BE49-F238E27FC236}">
              <a16:creationId xmlns:a16="http://schemas.microsoft.com/office/drawing/2014/main" id="{6E352567-31AF-4377-86CB-011FB18A7764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358" name="TextBox 1357">
          <a:extLst>
            <a:ext uri="{FF2B5EF4-FFF2-40B4-BE49-F238E27FC236}">
              <a16:creationId xmlns:a16="http://schemas.microsoft.com/office/drawing/2014/main" id="{2CD1301D-6714-425E-BD5E-76568B907183}"/>
            </a:ext>
          </a:extLst>
        </xdr:cNvPr>
        <xdr:cNvSpPr txBox="1"/>
      </xdr:nvSpPr>
      <xdr:spPr>
        <a:xfrm>
          <a:off x="5081587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359" name="TextBox 1358">
          <a:extLst>
            <a:ext uri="{FF2B5EF4-FFF2-40B4-BE49-F238E27FC236}">
              <a16:creationId xmlns:a16="http://schemas.microsoft.com/office/drawing/2014/main" id="{9F20F435-ED5B-4A21-A341-8DF09E377FAB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360" name="TextBox 1359">
          <a:extLst>
            <a:ext uri="{FF2B5EF4-FFF2-40B4-BE49-F238E27FC236}">
              <a16:creationId xmlns:a16="http://schemas.microsoft.com/office/drawing/2014/main" id="{5A569900-6D0E-4E27-88F8-473DE7D3EDF9}"/>
            </a:ext>
          </a:extLst>
        </xdr:cNvPr>
        <xdr:cNvSpPr txBox="1"/>
      </xdr:nvSpPr>
      <xdr:spPr>
        <a:xfrm>
          <a:off x="5081587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361" name="TextBox 1360">
          <a:extLst>
            <a:ext uri="{FF2B5EF4-FFF2-40B4-BE49-F238E27FC236}">
              <a16:creationId xmlns:a16="http://schemas.microsoft.com/office/drawing/2014/main" id="{25D731D1-F4F5-4686-B2D9-FA9048187AB9}"/>
            </a:ext>
          </a:extLst>
        </xdr:cNvPr>
        <xdr:cNvSpPr txBox="1"/>
      </xdr:nvSpPr>
      <xdr:spPr>
        <a:xfrm>
          <a:off x="5083492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362" name="TextBox 1361">
          <a:extLst>
            <a:ext uri="{FF2B5EF4-FFF2-40B4-BE49-F238E27FC236}">
              <a16:creationId xmlns:a16="http://schemas.microsoft.com/office/drawing/2014/main" id="{56DDC797-5E36-4A0B-9E5A-6AA0A8048318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363" name="TextBox 1362">
          <a:extLst>
            <a:ext uri="{FF2B5EF4-FFF2-40B4-BE49-F238E27FC236}">
              <a16:creationId xmlns:a16="http://schemas.microsoft.com/office/drawing/2014/main" id="{4E4093D0-DE10-4666-A0AB-28F5519216CD}"/>
            </a:ext>
          </a:extLst>
        </xdr:cNvPr>
        <xdr:cNvSpPr txBox="1"/>
      </xdr:nvSpPr>
      <xdr:spPr>
        <a:xfrm>
          <a:off x="5081587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364" name="TextBox 1363">
          <a:extLst>
            <a:ext uri="{FF2B5EF4-FFF2-40B4-BE49-F238E27FC236}">
              <a16:creationId xmlns:a16="http://schemas.microsoft.com/office/drawing/2014/main" id="{81A1D6E7-3B1A-4DDB-BD3D-1EA243DF1F00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365" name="TextBox 1364">
          <a:extLst>
            <a:ext uri="{FF2B5EF4-FFF2-40B4-BE49-F238E27FC236}">
              <a16:creationId xmlns:a16="http://schemas.microsoft.com/office/drawing/2014/main" id="{FA14428E-ACD8-4B76-9CE6-0F0ACD4E75FA}"/>
            </a:ext>
          </a:extLst>
        </xdr:cNvPr>
        <xdr:cNvSpPr txBox="1"/>
      </xdr:nvSpPr>
      <xdr:spPr>
        <a:xfrm>
          <a:off x="5081587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366" name="TextBox 1365">
          <a:extLst>
            <a:ext uri="{FF2B5EF4-FFF2-40B4-BE49-F238E27FC236}">
              <a16:creationId xmlns:a16="http://schemas.microsoft.com/office/drawing/2014/main" id="{47948D1C-B7BF-44AD-AD44-756663C0BE34}"/>
            </a:ext>
          </a:extLst>
        </xdr:cNvPr>
        <xdr:cNvSpPr txBox="1"/>
      </xdr:nvSpPr>
      <xdr:spPr>
        <a:xfrm>
          <a:off x="5083492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367" name="TextBox 1366">
          <a:extLst>
            <a:ext uri="{FF2B5EF4-FFF2-40B4-BE49-F238E27FC236}">
              <a16:creationId xmlns:a16="http://schemas.microsoft.com/office/drawing/2014/main" id="{00DBDA56-1E61-43EE-9279-82698169E066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368" name="TextBox 1367">
          <a:extLst>
            <a:ext uri="{FF2B5EF4-FFF2-40B4-BE49-F238E27FC236}">
              <a16:creationId xmlns:a16="http://schemas.microsoft.com/office/drawing/2014/main" id="{E0A51F38-53FF-48F4-B082-918C5EDE81E8}"/>
            </a:ext>
          </a:extLst>
        </xdr:cNvPr>
        <xdr:cNvSpPr txBox="1"/>
      </xdr:nvSpPr>
      <xdr:spPr>
        <a:xfrm>
          <a:off x="5081587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369" name="TextBox 1368">
          <a:extLst>
            <a:ext uri="{FF2B5EF4-FFF2-40B4-BE49-F238E27FC236}">
              <a16:creationId xmlns:a16="http://schemas.microsoft.com/office/drawing/2014/main" id="{6E96E86C-0E4E-4CC6-B35D-32791E3AAD18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370" name="TextBox 1369">
          <a:extLst>
            <a:ext uri="{FF2B5EF4-FFF2-40B4-BE49-F238E27FC236}">
              <a16:creationId xmlns:a16="http://schemas.microsoft.com/office/drawing/2014/main" id="{67AF73CE-A68E-4FE5-81D2-B4E7A69EC398}"/>
            </a:ext>
          </a:extLst>
        </xdr:cNvPr>
        <xdr:cNvSpPr txBox="1"/>
      </xdr:nvSpPr>
      <xdr:spPr>
        <a:xfrm>
          <a:off x="5081587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371" name="TextBox 1370">
          <a:extLst>
            <a:ext uri="{FF2B5EF4-FFF2-40B4-BE49-F238E27FC236}">
              <a16:creationId xmlns:a16="http://schemas.microsoft.com/office/drawing/2014/main" id="{50C63B93-A779-42D2-A6B8-991D742F7F70}"/>
            </a:ext>
          </a:extLst>
        </xdr:cNvPr>
        <xdr:cNvSpPr txBox="1"/>
      </xdr:nvSpPr>
      <xdr:spPr>
        <a:xfrm>
          <a:off x="5083492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372" name="TextBox 1371">
          <a:extLst>
            <a:ext uri="{FF2B5EF4-FFF2-40B4-BE49-F238E27FC236}">
              <a16:creationId xmlns:a16="http://schemas.microsoft.com/office/drawing/2014/main" id="{7B70FA76-F034-40ED-99B7-FE244516DAF7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373" name="TextBox 1372">
          <a:extLst>
            <a:ext uri="{FF2B5EF4-FFF2-40B4-BE49-F238E27FC236}">
              <a16:creationId xmlns:a16="http://schemas.microsoft.com/office/drawing/2014/main" id="{95B226A3-8E4C-4229-9219-2DA636FE67D0}"/>
            </a:ext>
          </a:extLst>
        </xdr:cNvPr>
        <xdr:cNvSpPr txBox="1"/>
      </xdr:nvSpPr>
      <xdr:spPr>
        <a:xfrm>
          <a:off x="5081587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374" name="TextBox 1373">
          <a:extLst>
            <a:ext uri="{FF2B5EF4-FFF2-40B4-BE49-F238E27FC236}">
              <a16:creationId xmlns:a16="http://schemas.microsoft.com/office/drawing/2014/main" id="{00CB01BC-4ED3-4339-A0FB-16E4CB2A465B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375" name="TextBox 1374">
          <a:extLst>
            <a:ext uri="{FF2B5EF4-FFF2-40B4-BE49-F238E27FC236}">
              <a16:creationId xmlns:a16="http://schemas.microsoft.com/office/drawing/2014/main" id="{7AFD9F2C-E415-444E-81F9-906658F39833}"/>
            </a:ext>
          </a:extLst>
        </xdr:cNvPr>
        <xdr:cNvSpPr txBox="1"/>
      </xdr:nvSpPr>
      <xdr:spPr>
        <a:xfrm>
          <a:off x="5081587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376" name="TextBox 1375">
          <a:extLst>
            <a:ext uri="{FF2B5EF4-FFF2-40B4-BE49-F238E27FC236}">
              <a16:creationId xmlns:a16="http://schemas.microsoft.com/office/drawing/2014/main" id="{77652AF2-2B9E-4FC3-9BB5-7FE412104D5F}"/>
            </a:ext>
          </a:extLst>
        </xdr:cNvPr>
        <xdr:cNvSpPr txBox="1"/>
      </xdr:nvSpPr>
      <xdr:spPr>
        <a:xfrm>
          <a:off x="5083492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377" name="TextBox 1376">
          <a:extLst>
            <a:ext uri="{FF2B5EF4-FFF2-40B4-BE49-F238E27FC236}">
              <a16:creationId xmlns:a16="http://schemas.microsoft.com/office/drawing/2014/main" id="{42C358A9-1E7C-49F5-9F0B-545AFB4C9B8D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378" name="TextBox 1377">
          <a:extLst>
            <a:ext uri="{FF2B5EF4-FFF2-40B4-BE49-F238E27FC236}">
              <a16:creationId xmlns:a16="http://schemas.microsoft.com/office/drawing/2014/main" id="{CB37CD9A-5210-4AF6-B787-3D2C659755C3}"/>
            </a:ext>
          </a:extLst>
        </xdr:cNvPr>
        <xdr:cNvSpPr txBox="1"/>
      </xdr:nvSpPr>
      <xdr:spPr>
        <a:xfrm>
          <a:off x="5081587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379" name="TextBox 1378">
          <a:extLst>
            <a:ext uri="{FF2B5EF4-FFF2-40B4-BE49-F238E27FC236}">
              <a16:creationId xmlns:a16="http://schemas.microsoft.com/office/drawing/2014/main" id="{E40A8169-D491-4D88-8BD4-53C9047AD164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380" name="TextBox 1379">
          <a:extLst>
            <a:ext uri="{FF2B5EF4-FFF2-40B4-BE49-F238E27FC236}">
              <a16:creationId xmlns:a16="http://schemas.microsoft.com/office/drawing/2014/main" id="{BF8C1924-22FC-4761-A0DE-015E88489C49}"/>
            </a:ext>
          </a:extLst>
        </xdr:cNvPr>
        <xdr:cNvSpPr txBox="1"/>
      </xdr:nvSpPr>
      <xdr:spPr>
        <a:xfrm>
          <a:off x="5081587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381" name="TextBox 1380">
          <a:extLst>
            <a:ext uri="{FF2B5EF4-FFF2-40B4-BE49-F238E27FC236}">
              <a16:creationId xmlns:a16="http://schemas.microsoft.com/office/drawing/2014/main" id="{D6C24902-7A06-4960-AA77-318FA7C86F03}"/>
            </a:ext>
          </a:extLst>
        </xdr:cNvPr>
        <xdr:cNvSpPr txBox="1"/>
      </xdr:nvSpPr>
      <xdr:spPr>
        <a:xfrm>
          <a:off x="5083492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382" name="TextBox 1381">
          <a:extLst>
            <a:ext uri="{FF2B5EF4-FFF2-40B4-BE49-F238E27FC236}">
              <a16:creationId xmlns:a16="http://schemas.microsoft.com/office/drawing/2014/main" id="{41EBE2CE-51D6-4B1F-B778-8841071F9C87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383" name="TextBox 1382">
          <a:extLst>
            <a:ext uri="{FF2B5EF4-FFF2-40B4-BE49-F238E27FC236}">
              <a16:creationId xmlns:a16="http://schemas.microsoft.com/office/drawing/2014/main" id="{508A0BDE-9E6B-443C-832A-7FFCC352EF45}"/>
            </a:ext>
          </a:extLst>
        </xdr:cNvPr>
        <xdr:cNvSpPr txBox="1"/>
      </xdr:nvSpPr>
      <xdr:spPr>
        <a:xfrm>
          <a:off x="5081587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384" name="TextBox 1383">
          <a:extLst>
            <a:ext uri="{FF2B5EF4-FFF2-40B4-BE49-F238E27FC236}">
              <a16:creationId xmlns:a16="http://schemas.microsoft.com/office/drawing/2014/main" id="{CC3D6910-24A7-4D51-B29B-FC9E4A30B67B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385" name="TextBox 1384">
          <a:extLst>
            <a:ext uri="{FF2B5EF4-FFF2-40B4-BE49-F238E27FC236}">
              <a16:creationId xmlns:a16="http://schemas.microsoft.com/office/drawing/2014/main" id="{CDD4499B-DE8E-4AD9-B4C1-D05A081C5096}"/>
            </a:ext>
          </a:extLst>
        </xdr:cNvPr>
        <xdr:cNvSpPr txBox="1"/>
      </xdr:nvSpPr>
      <xdr:spPr>
        <a:xfrm>
          <a:off x="5081587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386" name="TextBox 1385">
          <a:extLst>
            <a:ext uri="{FF2B5EF4-FFF2-40B4-BE49-F238E27FC236}">
              <a16:creationId xmlns:a16="http://schemas.microsoft.com/office/drawing/2014/main" id="{819D0A02-0DB1-4C11-93FC-ABBB4875E5F8}"/>
            </a:ext>
          </a:extLst>
        </xdr:cNvPr>
        <xdr:cNvSpPr txBox="1"/>
      </xdr:nvSpPr>
      <xdr:spPr>
        <a:xfrm>
          <a:off x="5083492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387" name="TextBox 1386">
          <a:extLst>
            <a:ext uri="{FF2B5EF4-FFF2-40B4-BE49-F238E27FC236}">
              <a16:creationId xmlns:a16="http://schemas.microsoft.com/office/drawing/2014/main" id="{DB90B4E5-0727-4521-9432-D9F35548778A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388" name="TextBox 1387">
          <a:extLst>
            <a:ext uri="{FF2B5EF4-FFF2-40B4-BE49-F238E27FC236}">
              <a16:creationId xmlns:a16="http://schemas.microsoft.com/office/drawing/2014/main" id="{122A65DE-B6AB-4B81-8CBF-AD1EB6F4B02E}"/>
            </a:ext>
          </a:extLst>
        </xdr:cNvPr>
        <xdr:cNvSpPr txBox="1"/>
      </xdr:nvSpPr>
      <xdr:spPr>
        <a:xfrm>
          <a:off x="5081587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389" name="TextBox 1388">
          <a:extLst>
            <a:ext uri="{FF2B5EF4-FFF2-40B4-BE49-F238E27FC236}">
              <a16:creationId xmlns:a16="http://schemas.microsoft.com/office/drawing/2014/main" id="{437AD7CB-057C-4DC1-B77E-FE4B58DE3DF6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390" name="TextBox 1389">
          <a:extLst>
            <a:ext uri="{FF2B5EF4-FFF2-40B4-BE49-F238E27FC236}">
              <a16:creationId xmlns:a16="http://schemas.microsoft.com/office/drawing/2014/main" id="{859706A1-DF44-435C-B81C-B9786CF7F497}"/>
            </a:ext>
          </a:extLst>
        </xdr:cNvPr>
        <xdr:cNvSpPr txBox="1"/>
      </xdr:nvSpPr>
      <xdr:spPr>
        <a:xfrm>
          <a:off x="5081587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391" name="TextBox 1390">
          <a:extLst>
            <a:ext uri="{FF2B5EF4-FFF2-40B4-BE49-F238E27FC236}">
              <a16:creationId xmlns:a16="http://schemas.microsoft.com/office/drawing/2014/main" id="{CAA12A1E-FBFE-4EB1-82E4-F6726E1AFAB3}"/>
            </a:ext>
          </a:extLst>
        </xdr:cNvPr>
        <xdr:cNvSpPr txBox="1"/>
      </xdr:nvSpPr>
      <xdr:spPr>
        <a:xfrm>
          <a:off x="5083492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392" name="TextBox 1391">
          <a:extLst>
            <a:ext uri="{FF2B5EF4-FFF2-40B4-BE49-F238E27FC236}">
              <a16:creationId xmlns:a16="http://schemas.microsoft.com/office/drawing/2014/main" id="{2F71BB18-EC35-4733-85EF-27E360822D9F}"/>
            </a:ext>
          </a:extLst>
        </xdr:cNvPr>
        <xdr:cNvSpPr txBox="1"/>
      </xdr:nvSpPr>
      <xdr:spPr>
        <a:xfrm>
          <a:off x="5081587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393" name="TextBox 1392">
          <a:extLst>
            <a:ext uri="{FF2B5EF4-FFF2-40B4-BE49-F238E27FC236}">
              <a16:creationId xmlns:a16="http://schemas.microsoft.com/office/drawing/2014/main" id="{0F66A48D-5934-40A8-81CD-9613B325C5D8}"/>
            </a:ext>
          </a:extLst>
        </xdr:cNvPr>
        <xdr:cNvSpPr txBox="1"/>
      </xdr:nvSpPr>
      <xdr:spPr>
        <a:xfrm>
          <a:off x="5083492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394" name="TextBox 1393">
          <a:extLst>
            <a:ext uri="{FF2B5EF4-FFF2-40B4-BE49-F238E27FC236}">
              <a16:creationId xmlns:a16="http://schemas.microsoft.com/office/drawing/2014/main" id="{695323F9-204B-49EC-A5B9-87DFB09F6710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395" name="TextBox 1394">
          <a:extLst>
            <a:ext uri="{FF2B5EF4-FFF2-40B4-BE49-F238E27FC236}">
              <a16:creationId xmlns:a16="http://schemas.microsoft.com/office/drawing/2014/main" id="{E65EAABF-ABAE-4227-ACAC-C1BC935313E0}"/>
            </a:ext>
          </a:extLst>
        </xdr:cNvPr>
        <xdr:cNvSpPr txBox="1"/>
      </xdr:nvSpPr>
      <xdr:spPr>
        <a:xfrm>
          <a:off x="5081587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396" name="TextBox 1395">
          <a:extLst>
            <a:ext uri="{FF2B5EF4-FFF2-40B4-BE49-F238E27FC236}">
              <a16:creationId xmlns:a16="http://schemas.microsoft.com/office/drawing/2014/main" id="{B8578676-FB4A-465B-9D71-4A8C561C8C35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397" name="TextBox 1396">
          <a:extLst>
            <a:ext uri="{FF2B5EF4-FFF2-40B4-BE49-F238E27FC236}">
              <a16:creationId xmlns:a16="http://schemas.microsoft.com/office/drawing/2014/main" id="{D299870C-5F31-4CD9-BB79-697566022926}"/>
            </a:ext>
          </a:extLst>
        </xdr:cNvPr>
        <xdr:cNvSpPr txBox="1"/>
      </xdr:nvSpPr>
      <xdr:spPr>
        <a:xfrm>
          <a:off x="5081587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398" name="TextBox 1397">
          <a:extLst>
            <a:ext uri="{FF2B5EF4-FFF2-40B4-BE49-F238E27FC236}">
              <a16:creationId xmlns:a16="http://schemas.microsoft.com/office/drawing/2014/main" id="{61E0C5FF-87E1-4C64-852D-57493F4CC725}"/>
            </a:ext>
          </a:extLst>
        </xdr:cNvPr>
        <xdr:cNvSpPr txBox="1"/>
      </xdr:nvSpPr>
      <xdr:spPr>
        <a:xfrm>
          <a:off x="5083492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399" name="TextBox 1398">
          <a:extLst>
            <a:ext uri="{FF2B5EF4-FFF2-40B4-BE49-F238E27FC236}">
              <a16:creationId xmlns:a16="http://schemas.microsoft.com/office/drawing/2014/main" id="{4B20CBBA-67C4-48B1-B486-E34AFA6FFA38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400" name="TextBox 1399">
          <a:extLst>
            <a:ext uri="{FF2B5EF4-FFF2-40B4-BE49-F238E27FC236}">
              <a16:creationId xmlns:a16="http://schemas.microsoft.com/office/drawing/2014/main" id="{0D8CBC30-F6F3-47A7-A773-67B261F065AD}"/>
            </a:ext>
          </a:extLst>
        </xdr:cNvPr>
        <xdr:cNvSpPr txBox="1"/>
      </xdr:nvSpPr>
      <xdr:spPr>
        <a:xfrm>
          <a:off x="5081587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401" name="TextBox 1400">
          <a:extLst>
            <a:ext uri="{FF2B5EF4-FFF2-40B4-BE49-F238E27FC236}">
              <a16:creationId xmlns:a16="http://schemas.microsoft.com/office/drawing/2014/main" id="{B543EFF0-3205-462A-8CD1-99F2F7DAA32B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402" name="TextBox 1401">
          <a:extLst>
            <a:ext uri="{FF2B5EF4-FFF2-40B4-BE49-F238E27FC236}">
              <a16:creationId xmlns:a16="http://schemas.microsoft.com/office/drawing/2014/main" id="{C5BBA738-91AD-4115-A4E2-02031D1504C9}"/>
            </a:ext>
          </a:extLst>
        </xdr:cNvPr>
        <xdr:cNvSpPr txBox="1"/>
      </xdr:nvSpPr>
      <xdr:spPr>
        <a:xfrm>
          <a:off x="5081587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403" name="TextBox 1402">
          <a:extLst>
            <a:ext uri="{FF2B5EF4-FFF2-40B4-BE49-F238E27FC236}">
              <a16:creationId xmlns:a16="http://schemas.microsoft.com/office/drawing/2014/main" id="{D369B819-BCE2-4679-A10A-6E6A82838FBD}"/>
            </a:ext>
          </a:extLst>
        </xdr:cNvPr>
        <xdr:cNvSpPr txBox="1"/>
      </xdr:nvSpPr>
      <xdr:spPr>
        <a:xfrm>
          <a:off x="5083492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404" name="TextBox 1403">
          <a:extLst>
            <a:ext uri="{FF2B5EF4-FFF2-40B4-BE49-F238E27FC236}">
              <a16:creationId xmlns:a16="http://schemas.microsoft.com/office/drawing/2014/main" id="{1BDFA542-DC5D-47A1-9ECB-44EA37967D9F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405" name="TextBox 1404">
          <a:extLst>
            <a:ext uri="{FF2B5EF4-FFF2-40B4-BE49-F238E27FC236}">
              <a16:creationId xmlns:a16="http://schemas.microsoft.com/office/drawing/2014/main" id="{236E21F7-012B-4110-AD9B-AF674FD6AE3C}"/>
            </a:ext>
          </a:extLst>
        </xdr:cNvPr>
        <xdr:cNvSpPr txBox="1"/>
      </xdr:nvSpPr>
      <xdr:spPr>
        <a:xfrm>
          <a:off x="5081587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406" name="TextBox 1405">
          <a:extLst>
            <a:ext uri="{FF2B5EF4-FFF2-40B4-BE49-F238E27FC236}">
              <a16:creationId xmlns:a16="http://schemas.microsoft.com/office/drawing/2014/main" id="{CF8FD299-B3D4-4E9E-96D1-B96363984065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407" name="TextBox 1406">
          <a:extLst>
            <a:ext uri="{FF2B5EF4-FFF2-40B4-BE49-F238E27FC236}">
              <a16:creationId xmlns:a16="http://schemas.microsoft.com/office/drawing/2014/main" id="{70F7C221-88F5-4AB3-815C-1737C0AF20BF}"/>
            </a:ext>
          </a:extLst>
        </xdr:cNvPr>
        <xdr:cNvSpPr txBox="1"/>
      </xdr:nvSpPr>
      <xdr:spPr>
        <a:xfrm>
          <a:off x="5081587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408" name="TextBox 1407">
          <a:extLst>
            <a:ext uri="{FF2B5EF4-FFF2-40B4-BE49-F238E27FC236}">
              <a16:creationId xmlns:a16="http://schemas.microsoft.com/office/drawing/2014/main" id="{B6367844-6BB2-4831-838C-5D30E6C2A621}"/>
            </a:ext>
          </a:extLst>
        </xdr:cNvPr>
        <xdr:cNvSpPr txBox="1"/>
      </xdr:nvSpPr>
      <xdr:spPr>
        <a:xfrm>
          <a:off x="5083492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409" name="TextBox 1408">
          <a:extLst>
            <a:ext uri="{FF2B5EF4-FFF2-40B4-BE49-F238E27FC236}">
              <a16:creationId xmlns:a16="http://schemas.microsoft.com/office/drawing/2014/main" id="{D2AD72AE-7433-4FD3-A12D-76DF6F9A828B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410" name="TextBox 1409">
          <a:extLst>
            <a:ext uri="{FF2B5EF4-FFF2-40B4-BE49-F238E27FC236}">
              <a16:creationId xmlns:a16="http://schemas.microsoft.com/office/drawing/2014/main" id="{E085A54D-1610-421C-BAB8-C3B6799B928E}"/>
            </a:ext>
          </a:extLst>
        </xdr:cNvPr>
        <xdr:cNvSpPr txBox="1"/>
      </xdr:nvSpPr>
      <xdr:spPr>
        <a:xfrm>
          <a:off x="5081587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411" name="TextBox 1410">
          <a:extLst>
            <a:ext uri="{FF2B5EF4-FFF2-40B4-BE49-F238E27FC236}">
              <a16:creationId xmlns:a16="http://schemas.microsoft.com/office/drawing/2014/main" id="{AC3A4786-8ACB-4B9F-BC8D-882DCFCA1142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412" name="TextBox 1411">
          <a:extLst>
            <a:ext uri="{FF2B5EF4-FFF2-40B4-BE49-F238E27FC236}">
              <a16:creationId xmlns:a16="http://schemas.microsoft.com/office/drawing/2014/main" id="{162C108E-A145-4028-9FBA-651A3ABF3DC3}"/>
            </a:ext>
          </a:extLst>
        </xdr:cNvPr>
        <xdr:cNvSpPr txBox="1"/>
      </xdr:nvSpPr>
      <xdr:spPr>
        <a:xfrm>
          <a:off x="5081587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413" name="TextBox 1412">
          <a:extLst>
            <a:ext uri="{FF2B5EF4-FFF2-40B4-BE49-F238E27FC236}">
              <a16:creationId xmlns:a16="http://schemas.microsoft.com/office/drawing/2014/main" id="{E5615A4D-A8ED-41F4-B85B-81B6226C8A47}"/>
            </a:ext>
          </a:extLst>
        </xdr:cNvPr>
        <xdr:cNvSpPr txBox="1"/>
      </xdr:nvSpPr>
      <xdr:spPr>
        <a:xfrm>
          <a:off x="5083492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414" name="TextBox 1413">
          <a:extLst>
            <a:ext uri="{FF2B5EF4-FFF2-40B4-BE49-F238E27FC236}">
              <a16:creationId xmlns:a16="http://schemas.microsoft.com/office/drawing/2014/main" id="{FB8A4AAA-4C33-4453-9080-19F67301BD1A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415" name="TextBox 1414">
          <a:extLst>
            <a:ext uri="{FF2B5EF4-FFF2-40B4-BE49-F238E27FC236}">
              <a16:creationId xmlns:a16="http://schemas.microsoft.com/office/drawing/2014/main" id="{0A014039-F40A-4D14-BBB2-FF0AC1A66F66}"/>
            </a:ext>
          </a:extLst>
        </xdr:cNvPr>
        <xdr:cNvSpPr txBox="1"/>
      </xdr:nvSpPr>
      <xdr:spPr>
        <a:xfrm>
          <a:off x="5081587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416" name="TextBox 1415">
          <a:extLst>
            <a:ext uri="{FF2B5EF4-FFF2-40B4-BE49-F238E27FC236}">
              <a16:creationId xmlns:a16="http://schemas.microsoft.com/office/drawing/2014/main" id="{7ED19C46-E91A-4D40-833F-75D72763D6A6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417" name="TextBox 1416">
          <a:extLst>
            <a:ext uri="{FF2B5EF4-FFF2-40B4-BE49-F238E27FC236}">
              <a16:creationId xmlns:a16="http://schemas.microsoft.com/office/drawing/2014/main" id="{D91FD0BF-1F0B-4BFC-96CC-227EEC05FA09}"/>
            </a:ext>
          </a:extLst>
        </xdr:cNvPr>
        <xdr:cNvSpPr txBox="1"/>
      </xdr:nvSpPr>
      <xdr:spPr>
        <a:xfrm>
          <a:off x="5081587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418" name="TextBox 1417">
          <a:extLst>
            <a:ext uri="{FF2B5EF4-FFF2-40B4-BE49-F238E27FC236}">
              <a16:creationId xmlns:a16="http://schemas.microsoft.com/office/drawing/2014/main" id="{736B3C34-B639-4066-9C67-236BF240968F}"/>
            </a:ext>
          </a:extLst>
        </xdr:cNvPr>
        <xdr:cNvSpPr txBox="1"/>
      </xdr:nvSpPr>
      <xdr:spPr>
        <a:xfrm>
          <a:off x="5083492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419" name="TextBox 1418">
          <a:extLst>
            <a:ext uri="{FF2B5EF4-FFF2-40B4-BE49-F238E27FC236}">
              <a16:creationId xmlns:a16="http://schemas.microsoft.com/office/drawing/2014/main" id="{D5E56BCE-BC99-4874-AF86-A33D38246BC0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420" name="TextBox 1419">
          <a:extLst>
            <a:ext uri="{FF2B5EF4-FFF2-40B4-BE49-F238E27FC236}">
              <a16:creationId xmlns:a16="http://schemas.microsoft.com/office/drawing/2014/main" id="{52F8DB8B-13EE-4974-9B40-A65F8C3E9489}"/>
            </a:ext>
          </a:extLst>
        </xdr:cNvPr>
        <xdr:cNvSpPr txBox="1"/>
      </xdr:nvSpPr>
      <xdr:spPr>
        <a:xfrm>
          <a:off x="5081587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421" name="TextBox 1420">
          <a:extLst>
            <a:ext uri="{FF2B5EF4-FFF2-40B4-BE49-F238E27FC236}">
              <a16:creationId xmlns:a16="http://schemas.microsoft.com/office/drawing/2014/main" id="{8551326A-6F29-48F7-B365-D1887712D2A0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422" name="TextBox 1421">
          <a:extLst>
            <a:ext uri="{FF2B5EF4-FFF2-40B4-BE49-F238E27FC236}">
              <a16:creationId xmlns:a16="http://schemas.microsoft.com/office/drawing/2014/main" id="{FE89F85D-A624-49D3-A523-81431AEB505A}"/>
            </a:ext>
          </a:extLst>
        </xdr:cNvPr>
        <xdr:cNvSpPr txBox="1"/>
      </xdr:nvSpPr>
      <xdr:spPr>
        <a:xfrm>
          <a:off x="5081587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423" name="TextBox 1422">
          <a:extLst>
            <a:ext uri="{FF2B5EF4-FFF2-40B4-BE49-F238E27FC236}">
              <a16:creationId xmlns:a16="http://schemas.microsoft.com/office/drawing/2014/main" id="{3EE3B1BF-800E-400D-8A4C-67833412D7BA}"/>
            </a:ext>
          </a:extLst>
        </xdr:cNvPr>
        <xdr:cNvSpPr txBox="1"/>
      </xdr:nvSpPr>
      <xdr:spPr>
        <a:xfrm>
          <a:off x="5083492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424" name="TextBox 1423">
          <a:extLst>
            <a:ext uri="{FF2B5EF4-FFF2-40B4-BE49-F238E27FC236}">
              <a16:creationId xmlns:a16="http://schemas.microsoft.com/office/drawing/2014/main" id="{472333FF-70E5-41F0-97B8-42FD60B93A74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425" name="TextBox 1424">
          <a:extLst>
            <a:ext uri="{FF2B5EF4-FFF2-40B4-BE49-F238E27FC236}">
              <a16:creationId xmlns:a16="http://schemas.microsoft.com/office/drawing/2014/main" id="{19564B09-C882-42F0-A2E4-1111A4BD19C8}"/>
            </a:ext>
          </a:extLst>
        </xdr:cNvPr>
        <xdr:cNvSpPr txBox="1"/>
      </xdr:nvSpPr>
      <xdr:spPr>
        <a:xfrm>
          <a:off x="5081587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426" name="TextBox 1425">
          <a:extLst>
            <a:ext uri="{FF2B5EF4-FFF2-40B4-BE49-F238E27FC236}">
              <a16:creationId xmlns:a16="http://schemas.microsoft.com/office/drawing/2014/main" id="{860148CB-8549-4707-ABE9-C514BF091511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427" name="TextBox 1426">
          <a:extLst>
            <a:ext uri="{FF2B5EF4-FFF2-40B4-BE49-F238E27FC236}">
              <a16:creationId xmlns:a16="http://schemas.microsoft.com/office/drawing/2014/main" id="{B87094E8-9717-4A52-ABF0-49876C0F8055}"/>
            </a:ext>
          </a:extLst>
        </xdr:cNvPr>
        <xdr:cNvSpPr txBox="1"/>
      </xdr:nvSpPr>
      <xdr:spPr>
        <a:xfrm>
          <a:off x="5081587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428" name="TextBox 1427">
          <a:extLst>
            <a:ext uri="{FF2B5EF4-FFF2-40B4-BE49-F238E27FC236}">
              <a16:creationId xmlns:a16="http://schemas.microsoft.com/office/drawing/2014/main" id="{D521E058-DCB3-41BB-89A2-A5442F85906B}"/>
            </a:ext>
          </a:extLst>
        </xdr:cNvPr>
        <xdr:cNvSpPr txBox="1"/>
      </xdr:nvSpPr>
      <xdr:spPr>
        <a:xfrm>
          <a:off x="5083492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429" name="TextBox 1428">
          <a:extLst>
            <a:ext uri="{FF2B5EF4-FFF2-40B4-BE49-F238E27FC236}">
              <a16:creationId xmlns:a16="http://schemas.microsoft.com/office/drawing/2014/main" id="{CA84AAE9-4693-4FA8-ACC7-51C71D981F99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430" name="TextBox 1429">
          <a:extLst>
            <a:ext uri="{FF2B5EF4-FFF2-40B4-BE49-F238E27FC236}">
              <a16:creationId xmlns:a16="http://schemas.microsoft.com/office/drawing/2014/main" id="{FBAB41A8-3D77-4CE0-A11A-A05AD70C9107}"/>
            </a:ext>
          </a:extLst>
        </xdr:cNvPr>
        <xdr:cNvSpPr txBox="1"/>
      </xdr:nvSpPr>
      <xdr:spPr>
        <a:xfrm>
          <a:off x="5081587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431" name="TextBox 1430">
          <a:extLst>
            <a:ext uri="{FF2B5EF4-FFF2-40B4-BE49-F238E27FC236}">
              <a16:creationId xmlns:a16="http://schemas.microsoft.com/office/drawing/2014/main" id="{B02B28E5-76FA-42FF-A3DE-07E822EF33FC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432" name="TextBox 1431">
          <a:extLst>
            <a:ext uri="{FF2B5EF4-FFF2-40B4-BE49-F238E27FC236}">
              <a16:creationId xmlns:a16="http://schemas.microsoft.com/office/drawing/2014/main" id="{33F2870A-1281-4388-B62F-BAF673F38E08}"/>
            </a:ext>
          </a:extLst>
        </xdr:cNvPr>
        <xdr:cNvSpPr txBox="1"/>
      </xdr:nvSpPr>
      <xdr:spPr>
        <a:xfrm>
          <a:off x="5081587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433" name="TextBox 1432">
          <a:extLst>
            <a:ext uri="{FF2B5EF4-FFF2-40B4-BE49-F238E27FC236}">
              <a16:creationId xmlns:a16="http://schemas.microsoft.com/office/drawing/2014/main" id="{551D3C4E-BB98-492D-AA4F-333F2CA09024}"/>
            </a:ext>
          </a:extLst>
        </xdr:cNvPr>
        <xdr:cNvSpPr txBox="1"/>
      </xdr:nvSpPr>
      <xdr:spPr>
        <a:xfrm>
          <a:off x="5083492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434" name="TextBox 1433">
          <a:extLst>
            <a:ext uri="{FF2B5EF4-FFF2-40B4-BE49-F238E27FC236}">
              <a16:creationId xmlns:a16="http://schemas.microsoft.com/office/drawing/2014/main" id="{F0DDA16E-6AF3-4B6A-B2EE-20271E327EB0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435" name="TextBox 1434">
          <a:extLst>
            <a:ext uri="{FF2B5EF4-FFF2-40B4-BE49-F238E27FC236}">
              <a16:creationId xmlns:a16="http://schemas.microsoft.com/office/drawing/2014/main" id="{6B38A26B-19AE-4C25-A105-A4B7C54804BD}"/>
            </a:ext>
          </a:extLst>
        </xdr:cNvPr>
        <xdr:cNvSpPr txBox="1"/>
      </xdr:nvSpPr>
      <xdr:spPr>
        <a:xfrm>
          <a:off x="5081587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436" name="TextBox 1435">
          <a:extLst>
            <a:ext uri="{FF2B5EF4-FFF2-40B4-BE49-F238E27FC236}">
              <a16:creationId xmlns:a16="http://schemas.microsoft.com/office/drawing/2014/main" id="{9609A1BF-57E6-408B-A3C4-686F9CDD012C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437" name="TextBox 1436">
          <a:extLst>
            <a:ext uri="{FF2B5EF4-FFF2-40B4-BE49-F238E27FC236}">
              <a16:creationId xmlns:a16="http://schemas.microsoft.com/office/drawing/2014/main" id="{AB09D238-903C-4781-9C29-661A81603D27}"/>
            </a:ext>
          </a:extLst>
        </xdr:cNvPr>
        <xdr:cNvSpPr txBox="1"/>
      </xdr:nvSpPr>
      <xdr:spPr>
        <a:xfrm>
          <a:off x="5081587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438" name="TextBox 1437">
          <a:extLst>
            <a:ext uri="{FF2B5EF4-FFF2-40B4-BE49-F238E27FC236}">
              <a16:creationId xmlns:a16="http://schemas.microsoft.com/office/drawing/2014/main" id="{17D31555-5D78-44DD-9B97-8C51BC363E3F}"/>
            </a:ext>
          </a:extLst>
        </xdr:cNvPr>
        <xdr:cNvSpPr txBox="1"/>
      </xdr:nvSpPr>
      <xdr:spPr>
        <a:xfrm>
          <a:off x="5083492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439" name="TextBox 1438">
          <a:extLst>
            <a:ext uri="{FF2B5EF4-FFF2-40B4-BE49-F238E27FC236}">
              <a16:creationId xmlns:a16="http://schemas.microsoft.com/office/drawing/2014/main" id="{B673ED04-C81B-46C5-A687-45B3B4B2A0DF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440" name="TextBox 1439">
          <a:extLst>
            <a:ext uri="{FF2B5EF4-FFF2-40B4-BE49-F238E27FC236}">
              <a16:creationId xmlns:a16="http://schemas.microsoft.com/office/drawing/2014/main" id="{824806F3-8530-4C13-8EA8-E99F51557D0B}"/>
            </a:ext>
          </a:extLst>
        </xdr:cNvPr>
        <xdr:cNvSpPr txBox="1"/>
      </xdr:nvSpPr>
      <xdr:spPr>
        <a:xfrm>
          <a:off x="5081587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441" name="TextBox 1440">
          <a:extLst>
            <a:ext uri="{FF2B5EF4-FFF2-40B4-BE49-F238E27FC236}">
              <a16:creationId xmlns:a16="http://schemas.microsoft.com/office/drawing/2014/main" id="{A4573655-53A3-4BDF-8856-B2D0A135F050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442" name="TextBox 1441">
          <a:extLst>
            <a:ext uri="{FF2B5EF4-FFF2-40B4-BE49-F238E27FC236}">
              <a16:creationId xmlns:a16="http://schemas.microsoft.com/office/drawing/2014/main" id="{587FA9CA-45E1-4A78-A47D-FE5073E232BD}"/>
            </a:ext>
          </a:extLst>
        </xdr:cNvPr>
        <xdr:cNvSpPr txBox="1"/>
      </xdr:nvSpPr>
      <xdr:spPr>
        <a:xfrm>
          <a:off x="5081587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443" name="TextBox 1442">
          <a:extLst>
            <a:ext uri="{FF2B5EF4-FFF2-40B4-BE49-F238E27FC236}">
              <a16:creationId xmlns:a16="http://schemas.microsoft.com/office/drawing/2014/main" id="{A2C1CC44-89CB-4D65-9F85-83DAC8667A30}"/>
            </a:ext>
          </a:extLst>
        </xdr:cNvPr>
        <xdr:cNvSpPr txBox="1"/>
      </xdr:nvSpPr>
      <xdr:spPr>
        <a:xfrm>
          <a:off x="5083492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444" name="TextBox 1443">
          <a:extLst>
            <a:ext uri="{FF2B5EF4-FFF2-40B4-BE49-F238E27FC236}">
              <a16:creationId xmlns:a16="http://schemas.microsoft.com/office/drawing/2014/main" id="{9056E845-ACA7-4211-9E1B-F18663B74832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445" name="TextBox 1444">
          <a:extLst>
            <a:ext uri="{FF2B5EF4-FFF2-40B4-BE49-F238E27FC236}">
              <a16:creationId xmlns:a16="http://schemas.microsoft.com/office/drawing/2014/main" id="{C4C20AA1-A135-42A5-A35A-701D1B7F47EF}"/>
            </a:ext>
          </a:extLst>
        </xdr:cNvPr>
        <xdr:cNvSpPr txBox="1"/>
      </xdr:nvSpPr>
      <xdr:spPr>
        <a:xfrm>
          <a:off x="5081587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446" name="TextBox 1445">
          <a:extLst>
            <a:ext uri="{FF2B5EF4-FFF2-40B4-BE49-F238E27FC236}">
              <a16:creationId xmlns:a16="http://schemas.microsoft.com/office/drawing/2014/main" id="{734CFB59-751F-4306-974D-811A1F30C242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447" name="TextBox 1446">
          <a:extLst>
            <a:ext uri="{FF2B5EF4-FFF2-40B4-BE49-F238E27FC236}">
              <a16:creationId xmlns:a16="http://schemas.microsoft.com/office/drawing/2014/main" id="{1294F9FE-3E3A-4C58-9C4B-F375453160D7}"/>
            </a:ext>
          </a:extLst>
        </xdr:cNvPr>
        <xdr:cNvSpPr txBox="1"/>
      </xdr:nvSpPr>
      <xdr:spPr>
        <a:xfrm>
          <a:off x="5081587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448" name="TextBox 1447">
          <a:extLst>
            <a:ext uri="{FF2B5EF4-FFF2-40B4-BE49-F238E27FC236}">
              <a16:creationId xmlns:a16="http://schemas.microsoft.com/office/drawing/2014/main" id="{BC1BB579-BCFB-411E-BC90-9159D0709DF1}"/>
            </a:ext>
          </a:extLst>
        </xdr:cNvPr>
        <xdr:cNvSpPr txBox="1"/>
      </xdr:nvSpPr>
      <xdr:spPr>
        <a:xfrm>
          <a:off x="5083492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449" name="TextBox 1448">
          <a:extLst>
            <a:ext uri="{FF2B5EF4-FFF2-40B4-BE49-F238E27FC236}">
              <a16:creationId xmlns:a16="http://schemas.microsoft.com/office/drawing/2014/main" id="{C32C28A4-CA57-4090-96A5-FEADE46DC4BB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450" name="TextBox 1449">
          <a:extLst>
            <a:ext uri="{FF2B5EF4-FFF2-40B4-BE49-F238E27FC236}">
              <a16:creationId xmlns:a16="http://schemas.microsoft.com/office/drawing/2014/main" id="{0D8FA107-2F6D-4236-95A2-44B6B28D20F5}"/>
            </a:ext>
          </a:extLst>
        </xdr:cNvPr>
        <xdr:cNvSpPr txBox="1"/>
      </xdr:nvSpPr>
      <xdr:spPr>
        <a:xfrm>
          <a:off x="5081587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451" name="TextBox 1450">
          <a:extLst>
            <a:ext uri="{FF2B5EF4-FFF2-40B4-BE49-F238E27FC236}">
              <a16:creationId xmlns:a16="http://schemas.microsoft.com/office/drawing/2014/main" id="{250A2C7B-78CF-4A49-B1C7-7E9A488E3B2D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452" name="TextBox 1451">
          <a:extLst>
            <a:ext uri="{FF2B5EF4-FFF2-40B4-BE49-F238E27FC236}">
              <a16:creationId xmlns:a16="http://schemas.microsoft.com/office/drawing/2014/main" id="{D2C69E00-E47A-4819-A08E-33790453746A}"/>
            </a:ext>
          </a:extLst>
        </xdr:cNvPr>
        <xdr:cNvSpPr txBox="1"/>
      </xdr:nvSpPr>
      <xdr:spPr>
        <a:xfrm>
          <a:off x="5081587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453" name="TextBox 1452">
          <a:extLst>
            <a:ext uri="{FF2B5EF4-FFF2-40B4-BE49-F238E27FC236}">
              <a16:creationId xmlns:a16="http://schemas.microsoft.com/office/drawing/2014/main" id="{19D8A86E-5B5B-4788-B92A-7799C0646476}"/>
            </a:ext>
          </a:extLst>
        </xdr:cNvPr>
        <xdr:cNvSpPr txBox="1"/>
      </xdr:nvSpPr>
      <xdr:spPr>
        <a:xfrm>
          <a:off x="5083492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454" name="TextBox 1453">
          <a:extLst>
            <a:ext uri="{FF2B5EF4-FFF2-40B4-BE49-F238E27FC236}">
              <a16:creationId xmlns:a16="http://schemas.microsoft.com/office/drawing/2014/main" id="{D223CFAC-2B7A-4F00-8B97-2C3129F19E08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455" name="TextBox 1454">
          <a:extLst>
            <a:ext uri="{FF2B5EF4-FFF2-40B4-BE49-F238E27FC236}">
              <a16:creationId xmlns:a16="http://schemas.microsoft.com/office/drawing/2014/main" id="{0F81E8CA-3D63-4063-95CC-7B7FA13C9816}"/>
            </a:ext>
          </a:extLst>
        </xdr:cNvPr>
        <xdr:cNvSpPr txBox="1"/>
      </xdr:nvSpPr>
      <xdr:spPr>
        <a:xfrm>
          <a:off x="5081587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456" name="TextBox 1455">
          <a:extLst>
            <a:ext uri="{FF2B5EF4-FFF2-40B4-BE49-F238E27FC236}">
              <a16:creationId xmlns:a16="http://schemas.microsoft.com/office/drawing/2014/main" id="{3A604A99-14E6-41F4-ADBF-101AF9C50D3C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457" name="TextBox 1456">
          <a:extLst>
            <a:ext uri="{FF2B5EF4-FFF2-40B4-BE49-F238E27FC236}">
              <a16:creationId xmlns:a16="http://schemas.microsoft.com/office/drawing/2014/main" id="{BE726522-D2EE-46E2-BEBF-0939B7B78C96}"/>
            </a:ext>
          </a:extLst>
        </xdr:cNvPr>
        <xdr:cNvSpPr txBox="1"/>
      </xdr:nvSpPr>
      <xdr:spPr>
        <a:xfrm>
          <a:off x="5081587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458" name="TextBox 1457">
          <a:extLst>
            <a:ext uri="{FF2B5EF4-FFF2-40B4-BE49-F238E27FC236}">
              <a16:creationId xmlns:a16="http://schemas.microsoft.com/office/drawing/2014/main" id="{921EBD65-A760-4308-BDB3-EAFC197F991A}"/>
            </a:ext>
          </a:extLst>
        </xdr:cNvPr>
        <xdr:cNvSpPr txBox="1"/>
      </xdr:nvSpPr>
      <xdr:spPr>
        <a:xfrm>
          <a:off x="5083492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459" name="TextBox 1458">
          <a:extLst>
            <a:ext uri="{FF2B5EF4-FFF2-40B4-BE49-F238E27FC236}">
              <a16:creationId xmlns:a16="http://schemas.microsoft.com/office/drawing/2014/main" id="{1CB49C7C-8315-485E-885F-65E646B851F8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460" name="TextBox 1459">
          <a:extLst>
            <a:ext uri="{FF2B5EF4-FFF2-40B4-BE49-F238E27FC236}">
              <a16:creationId xmlns:a16="http://schemas.microsoft.com/office/drawing/2014/main" id="{E13636F7-535F-4007-AE9F-D1A9DB8DFCC7}"/>
            </a:ext>
          </a:extLst>
        </xdr:cNvPr>
        <xdr:cNvSpPr txBox="1"/>
      </xdr:nvSpPr>
      <xdr:spPr>
        <a:xfrm>
          <a:off x="5081587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461" name="TextBox 1460">
          <a:extLst>
            <a:ext uri="{FF2B5EF4-FFF2-40B4-BE49-F238E27FC236}">
              <a16:creationId xmlns:a16="http://schemas.microsoft.com/office/drawing/2014/main" id="{E192B78E-657E-4584-A127-F805C03022F2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462" name="TextBox 1461">
          <a:extLst>
            <a:ext uri="{FF2B5EF4-FFF2-40B4-BE49-F238E27FC236}">
              <a16:creationId xmlns:a16="http://schemas.microsoft.com/office/drawing/2014/main" id="{080F30DF-AB8E-4DC6-8DAA-FDF9E8ADB86B}"/>
            </a:ext>
          </a:extLst>
        </xdr:cNvPr>
        <xdr:cNvSpPr txBox="1"/>
      </xdr:nvSpPr>
      <xdr:spPr>
        <a:xfrm>
          <a:off x="5081587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463" name="TextBox 1462">
          <a:extLst>
            <a:ext uri="{FF2B5EF4-FFF2-40B4-BE49-F238E27FC236}">
              <a16:creationId xmlns:a16="http://schemas.microsoft.com/office/drawing/2014/main" id="{A3BFFF81-C4C5-4A25-9883-16C46B8D0653}"/>
            </a:ext>
          </a:extLst>
        </xdr:cNvPr>
        <xdr:cNvSpPr txBox="1"/>
      </xdr:nvSpPr>
      <xdr:spPr>
        <a:xfrm>
          <a:off x="5083492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464" name="TextBox 1463">
          <a:extLst>
            <a:ext uri="{FF2B5EF4-FFF2-40B4-BE49-F238E27FC236}">
              <a16:creationId xmlns:a16="http://schemas.microsoft.com/office/drawing/2014/main" id="{DCD82817-DAF5-4371-9A9C-6BDDE5650953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465" name="TextBox 1464">
          <a:extLst>
            <a:ext uri="{FF2B5EF4-FFF2-40B4-BE49-F238E27FC236}">
              <a16:creationId xmlns:a16="http://schemas.microsoft.com/office/drawing/2014/main" id="{FBDEB33C-5CF8-434D-90C4-654EABCC8AC5}"/>
            </a:ext>
          </a:extLst>
        </xdr:cNvPr>
        <xdr:cNvSpPr txBox="1"/>
      </xdr:nvSpPr>
      <xdr:spPr>
        <a:xfrm>
          <a:off x="5081587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466" name="TextBox 1465">
          <a:extLst>
            <a:ext uri="{FF2B5EF4-FFF2-40B4-BE49-F238E27FC236}">
              <a16:creationId xmlns:a16="http://schemas.microsoft.com/office/drawing/2014/main" id="{C2103D2D-C2C3-4A87-8737-8906B8CD0CCD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467" name="TextBox 1466">
          <a:extLst>
            <a:ext uri="{FF2B5EF4-FFF2-40B4-BE49-F238E27FC236}">
              <a16:creationId xmlns:a16="http://schemas.microsoft.com/office/drawing/2014/main" id="{6CC419EF-71DA-43F4-A538-1004E0A9708F}"/>
            </a:ext>
          </a:extLst>
        </xdr:cNvPr>
        <xdr:cNvSpPr txBox="1"/>
      </xdr:nvSpPr>
      <xdr:spPr>
        <a:xfrm>
          <a:off x="5081587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468" name="TextBox 1467">
          <a:extLst>
            <a:ext uri="{FF2B5EF4-FFF2-40B4-BE49-F238E27FC236}">
              <a16:creationId xmlns:a16="http://schemas.microsoft.com/office/drawing/2014/main" id="{80404274-8DEC-492F-A7AD-CB6A9F2E5365}"/>
            </a:ext>
          </a:extLst>
        </xdr:cNvPr>
        <xdr:cNvSpPr txBox="1"/>
      </xdr:nvSpPr>
      <xdr:spPr>
        <a:xfrm>
          <a:off x="5083492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469" name="TextBox 1468">
          <a:extLst>
            <a:ext uri="{FF2B5EF4-FFF2-40B4-BE49-F238E27FC236}">
              <a16:creationId xmlns:a16="http://schemas.microsoft.com/office/drawing/2014/main" id="{2F737218-E7DE-49ED-95AE-C1CABD90A88E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470" name="TextBox 1469">
          <a:extLst>
            <a:ext uri="{FF2B5EF4-FFF2-40B4-BE49-F238E27FC236}">
              <a16:creationId xmlns:a16="http://schemas.microsoft.com/office/drawing/2014/main" id="{19BCB777-D801-418D-BB64-1916A7DCD330}"/>
            </a:ext>
          </a:extLst>
        </xdr:cNvPr>
        <xdr:cNvSpPr txBox="1"/>
      </xdr:nvSpPr>
      <xdr:spPr>
        <a:xfrm>
          <a:off x="5081587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471" name="TextBox 1470">
          <a:extLst>
            <a:ext uri="{FF2B5EF4-FFF2-40B4-BE49-F238E27FC236}">
              <a16:creationId xmlns:a16="http://schemas.microsoft.com/office/drawing/2014/main" id="{CA3B66CB-3F43-455E-BCC8-F7ED3C7DAA5A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472" name="TextBox 1471">
          <a:extLst>
            <a:ext uri="{FF2B5EF4-FFF2-40B4-BE49-F238E27FC236}">
              <a16:creationId xmlns:a16="http://schemas.microsoft.com/office/drawing/2014/main" id="{7E8299C0-E468-4BCC-ACBE-5C4BDDBACD86}"/>
            </a:ext>
          </a:extLst>
        </xdr:cNvPr>
        <xdr:cNvSpPr txBox="1"/>
      </xdr:nvSpPr>
      <xdr:spPr>
        <a:xfrm>
          <a:off x="5081587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473" name="TextBox 1472">
          <a:extLst>
            <a:ext uri="{FF2B5EF4-FFF2-40B4-BE49-F238E27FC236}">
              <a16:creationId xmlns:a16="http://schemas.microsoft.com/office/drawing/2014/main" id="{024B5A73-80AE-42A6-A043-3358C76CBC7B}"/>
            </a:ext>
          </a:extLst>
        </xdr:cNvPr>
        <xdr:cNvSpPr txBox="1"/>
      </xdr:nvSpPr>
      <xdr:spPr>
        <a:xfrm>
          <a:off x="5083492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474" name="TextBox 1473">
          <a:extLst>
            <a:ext uri="{FF2B5EF4-FFF2-40B4-BE49-F238E27FC236}">
              <a16:creationId xmlns:a16="http://schemas.microsoft.com/office/drawing/2014/main" id="{1A8CFEE4-03B9-4012-9916-564D76836040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475" name="TextBox 1474">
          <a:extLst>
            <a:ext uri="{FF2B5EF4-FFF2-40B4-BE49-F238E27FC236}">
              <a16:creationId xmlns:a16="http://schemas.microsoft.com/office/drawing/2014/main" id="{11E1E2E6-941D-4817-B2CF-71376863FD8E}"/>
            </a:ext>
          </a:extLst>
        </xdr:cNvPr>
        <xdr:cNvSpPr txBox="1"/>
      </xdr:nvSpPr>
      <xdr:spPr>
        <a:xfrm>
          <a:off x="5081587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476" name="TextBox 1475">
          <a:extLst>
            <a:ext uri="{FF2B5EF4-FFF2-40B4-BE49-F238E27FC236}">
              <a16:creationId xmlns:a16="http://schemas.microsoft.com/office/drawing/2014/main" id="{44DACBCE-E55A-4443-9108-28E0B655A9D0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477" name="TextBox 1476">
          <a:extLst>
            <a:ext uri="{FF2B5EF4-FFF2-40B4-BE49-F238E27FC236}">
              <a16:creationId xmlns:a16="http://schemas.microsoft.com/office/drawing/2014/main" id="{601CB4CB-0BCE-4D1A-B026-8E09DF3FEE42}"/>
            </a:ext>
          </a:extLst>
        </xdr:cNvPr>
        <xdr:cNvSpPr txBox="1"/>
      </xdr:nvSpPr>
      <xdr:spPr>
        <a:xfrm>
          <a:off x="5081587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478" name="TextBox 1477">
          <a:extLst>
            <a:ext uri="{FF2B5EF4-FFF2-40B4-BE49-F238E27FC236}">
              <a16:creationId xmlns:a16="http://schemas.microsoft.com/office/drawing/2014/main" id="{93A37648-4EF6-4FA5-A441-2FE3AD934B90}"/>
            </a:ext>
          </a:extLst>
        </xdr:cNvPr>
        <xdr:cNvSpPr txBox="1"/>
      </xdr:nvSpPr>
      <xdr:spPr>
        <a:xfrm>
          <a:off x="5083492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479" name="TextBox 1478">
          <a:extLst>
            <a:ext uri="{FF2B5EF4-FFF2-40B4-BE49-F238E27FC236}">
              <a16:creationId xmlns:a16="http://schemas.microsoft.com/office/drawing/2014/main" id="{ACA6A17F-5CFE-486D-A517-E4D14A960F0D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480" name="TextBox 1479">
          <a:extLst>
            <a:ext uri="{FF2B5EF4-FFF2-40B4-BE49-F238E27FC236}">
              <a16:creationId xmlns:a16="http://schemas.microsoft.com/office/drawing/2014/main" id="{87F62B64-5BE9-44D9-B736-8031CB601357}"/>
            </a:ext>
          </a:extLst>
        </xdr:cNvPr>
        <xdr:cNvSpPr txBox="1"/>
      </xdr:nvSpPr>
      <xdr:spPr>
        <a:xfrm>
          <a:off x="5081587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481" name="TextBox 1480">
          <a:extLst>
            <a:ext uri="{FF2B5EF4-FFF2-40B4-BE49-F238E27FC236}">
              <a16:creationId xmlns:a16="http://schemas.microsoft.com/office/drawing/2014/main" id="{A9FB90A2-2777-4C66-9E63-110731B98910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482" name="TextBox 1481">
          <a:extLst>
            <a:ext uri="{FF2B5EF4-FFF2-40B4-BE49-F238E27FC236}">
              <a16:creationId xmlns:a16="http://schemas.microsoft.com/office/drawing/2014/main" id="{2AE38DAF-AD3F-49EF-8AC5-63D3D03B8E73}"/>
            </a:ext>
          </a:extLst>
        </xdr:cNvPr>
        <xdr:cNvSpPr txBox="1"/>
      </xdr:nvSpPr>
      <xdr:spPr>
        <a:xfrm>
          <a:off x="5081587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483" name="TextBox 1482">
          <a:extLst>
            <a:ext uri="{FF2B5EF4-FFF2-40B4-BE49-F238E27FC236}">
              <a16:creationId xmlns:a16="http://schemas.microsoft.com/office/drawing/2014/main" id="{A283FE27-5FCA-4AD2-B945-669F774D612B}"/>
            </a:ext>
          </a:extLst>
        </xdr:cNvPr>
        <xdr:cNvSpPr txBox="1"/>
      </xdr:nvSpPr>
      <xdr:spPr>
        <a:xfrm>
          <a:off x="5083492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484" name="TextBox 1483">
          <a:extLst>
            <a:ext uri="{FF2B5EF4-FFF2-40B4-BE49-F238E27FC236}">
              <a16:creationId xmlns:a16="http://schemas.microsoft.com/office/drawing/2014/main" id="{DC9545D3-CA56-4B23-A330-C59ECE51A2AE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485" name="TextBox 1484">
          <a:extLst>
            <a:ext uri="{FF2B5EF4-FFF2-40B4-BE49-F238E27FC236}">
              <a16:creationId xmlns:a16="http://schemas.microsoft.com/office/drawing/2014/main" id="{FA47D1EC-C0F5-47EA-8E88-AF9C18E1EA14}"/>
            </a:ext>
          </a:extLst>
        </xdr:cNvPr>
        <xdr:cNvSpPr txBox="1"/>
      </xdr:nvSpPr>
      <xdr:spPr>
        <a:xfrm>
          <a:off x="5081587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486" name="TextBox 1485">
          <a:extLst>
            <a:ext uri="{FF2B5EF4-FFF2-40B4-BE49-F238E27FC236}">
              <a16:creationId xmlns:a16="http://schemas.microsoft.com/office/drawing/2014/main" id="{69E12A59-F6E9-4F9B-8710-8E5E06F0D65C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487" name="TextBox 1486">
          <a:extLst>
            <a:ext uri="{FF2B5EF4-FFF2-40B4-BE49-F238E27FC236}">
              <a16:creationId xmlns:a16="http://schemas.microsoft.com/office/drawing/2014/main" id="{DD7CA87E-4B27-44F6-95C4-47A6D9E02D99}"/>
            </a:ext>
          </a:extLst>
        </xdr:cNvPr>
        <xdr:cNvSpPr txBox="1"/>
      </xdr:nvSpPr>
      <xdr:spPr>
        <a:xfrm>
          <a:off x="5081587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488" name="TextBox 1487">
          <a:extLst>
            <a:ext uri="{FF2B5EF4-FFF2-40B4-BE49-F238E27FC236}">
              <a16:creationId xmlns:a16="http://schemas.microsoft.com/office/drawing/2014/main" id="{3ECD5DEC-6745-44D8-B853-C7F6442C8037}"/>
            </a:ext>
          </a:extLst>
        </xdr:cNvPr>
        <xdr:cNvSpPr txBox="1"/>
      </xdr:nvSpPr>
      <xdr:spPr>
        <a:xfrm>
          <a:off x="5083492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489" name="TextBox 1488">
          <a:extLst>
            <a:ext uri="{FF2B5EF4-FFF2-40B4-BE49-F238E27FC236}">
              <a16:creationId xmlns:a16="http://schemas.microsoft.com/office/drawing/2014/main" id="{DCE2AF45-1B1E-406C-BA0F-67E93E5825F9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490" name="TextBox 1489">
          <a:extLst>
            <a:ext uri="{FF2B5EF4-FFF2-40B4-BE49-F238E27FC236}">
              <a16:creationId xmlns:a16="http://schemas.microsoft.com/office/drawing/2014/main" id="{73801779-6372-4850-B80E-325F79893244}"/>
            </a:ext>
          </a:extLst>
        </xdr:cNvPr>
        <xdr:cNvSpPr txBox="1"/>
      </xdr:nvSpPr>
      <xdr:spPr>
        <a:xfrm>
          <a:off x="5081587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491" name="TextBox 1490">
          <a:extLst>
            <a:ext uri="{FF2B5EF4-FFF2-40B4-BE49-F238E27FC236}">
              <a16:creationId xmlns:a16="http://schemas.microsoft.com/office/drawing/2014/main" id="{0CFC3248-CC9E-424F-AA9A-D904102DB85A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492" name="TextBox 1491">
          <a:extLst>
            <a:ext uri="{FF2B5EF4-FFF2-40B4-BE49-F238E27FC236}">
              <a16:creationId xmlns:a16="http://schemas.microsoft.com/office/drawing/2014/main" id="{0A5FD37E-521C-4823-8349-E696481BAE3D}"/>
            </a:ext>
          </a:extLst>
        </xdr:cNvPr>
        <xdr:cNvSpPr txBox="1"/>
      </xdr:nvSpPr>
      <xdr:spPr>
        <a:xfrm>
          <a:off x="5081587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493" name="TextBox 1492">
          <a:extLst>
            <a:ext uri="{FF2B5EF4-FFF2-40B4-BE49-F238E27FC236}">
              <a16:creationId xmlns:a16="http://schemas.microsoft.com/office/drawing/2014/main" id="{418BDB07-715B-4537-858C-BF742B56EFBB}"/>
            </a:ext>
          </a:extLst>
        </xdr:cNvPr>
        <xdr:cNvSpPr txBox="1"/>
      </xdr:nvSpPr>
      <xdr:spPr>
        <a:xfrm>
          <a:off x="5083492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494" name="TextBox 1493">
          <a:extLst>
            <a:ext uri="{FF2B5EF4-FFF2-40B4-BE49-F238E27FC236}">
              <a16:creationId xmlns:a16="http://schemas.microsoft.com/office/drawing/2014/main" id="{882D9B29-0E48-4AA3-96AC-3B63DA2D179A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495" name="TextBox 1494">
          <a:extLst>
            <a:ext uri="{FF2B5EF4-FFF2-40B4-BE49-F238E27FC236}">
              <a16:creationId xmlns:a16="http://schemas.microsoft.com/office/drawing/2014/main" id="{FEF19393-5258-4BFD-BB99-B30972CCBD15}"/>
            </a:ext>
          </a:extLst>
        </xdr:cNvPr>
        <xdr:cNvSpPr txBox="1"/>
      </xdr:nvSpPr>
      <xdr:spPr>
        <a:xfrm>
          <a:off x="5081587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496" name="TextBox 1495">
          <a:extLst>
            <a:ext uri="{FF2B5EF4-FFF2-40B4-BE49-F238E27FC236}">
              <a16:creationId xmlns:a16="http://schemas.microsoft.com/office/drawing/2014/main" id="{54FE8838-BA47-4F89-9C20-83753C5FE304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497" name="TextBox 1496">
          <a:extLst>
            <a:ext uri="{FF2B5EF4-FFF2-40B4-BE49-F238E27FC236}">
              <a16:creationId xmlns:a16="http://schemas.microsoft.com/office/drawing/2014/main" id="{52198852-721A-461A-B191-C7C12EDD5366}"/>
            </a:ext>
          </a:extLst>
        </xdr:cNvPr>
        <xdr:cNvSpPr txBox="1"/>
      </xdr:nvSpPr>
      <xdr:spPr>
        <a:xfrm>
          <a:off x="5081587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498" name="TextBox 1497">
          <a:extLst>
            <a:ext uri="{FF2B5EF4-FFF2-40B4-BE49-F238E27FC236}">
              <a16:creationId xmlns:a16="http://schemas.microsoft.com/office/drawing/2014/main" id="{852D32FB-F855-4525-B893-9FED4E14CFAC}"/>
            </a:ext>
          </a:extLst>
        </xdr:cNvPr>
        <xdr:cNvSpPr txBox="1"/>
      </xdr:nvSpPr>
      <xdr:spPr>
        <a:xfrm>
          <a:off x="5083492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499" name="TextBox 1498">
          <a:extLst>
            <a:ext uri="{FF2B5EF4-FFF2-40B4-BE49-F238E27FC236}">
              <a16:creationId xmlns:a16="http://schemas.microsoft.com/office/drawing/2014/main" id="{CD56E6A2-6174-478F-BFC0-978EE6B52A52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500" name="TextBox 1499">
          <a:extLst>
            <a:ext uri="{FF2B5EF4-FFF2-40B4-BE49-F238E27FC236}">
              <a16:creationId xmlns:a16="http://schemas.microsoft.com/office/drawing/2014/main" id="{0F576AC5-FAAF-476C-B662-3DF6DAE351E6}"/>
            </a:ext>
          </a:extLst>
        </xdr:cNvPr>
        <xdr:cNvSpPr txBox="1"/>
      </xdr:nvSpPr>
      <xdr:spPr>
        <a:xfrm>
          <a:off x="5081587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501" name="TextBox 1500">
          <a:extLst>
            <a:ext uri="{FF2B5EF4-FFF2-40B4-BE49-F238E27FC236}">
              <a16:creationId xmlns:a16="http://schemas.microsoft.com/office/drawing/2014/main" id="{2ECE0151-B122-405D-AFBF-B0DCB8BF5050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502" name="TextBox 1501">
          <a:extLst>
            <a:ext uri="{FF2B5EF4-FFF2-40B4-BE49-F238E27FC236}">
              <a16:creationId xmlns:a16="http://schemas.microsoft.com/office/drawing/2014/main" id="{4A3054D6-CF12-4FF1-A036-E081498D5736}"/>
            </a:ext>
          </a:extLst>
        </xdr:cNvPr>
        <xdr:cNvSpPr txBox="1"/>
      </xdr:nvSpPr>
      <xdr:spPr>
        <a:xfrm>
          <a:off x="5081587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503" name="TextBox 1502">
          <a:extLst>
            <a:ext uri="{FF2B5EF4-FFF2-40B4-BE49-F238E27FC236}">
              <a16:creationId xmlns:a16="http://schemas.microsoft.com/office/drawing/2014/main" id="{2475FBB4-547E-4522-8E3A-EB923E9BEE83}"/>
            </a:ext>
          </a:extLst>
        </xdr:cNvPr>
        <xdr:cNvSpPr txBox="1"/>
      </xdr:nvSpPr>
      <xdr:spPr>
        <a:xfrm>
          <a:off x="5083492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504" name="TextBox 1503">
          <a:extLst>
            <a:ext uri="{FF2B5EF4-FFF2-40B4-BE49-F238E27FC236}">
              <a16:creationId xmlns:a16="http://schemas.microsoft.com/office/drawing/2014/main" id="{9368409D-C5ED-4555-A3DF-F495E67B6A98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505" name="TextBox 1504">
          <a:extLst>
            <a:ext uri="{FF2B5EF4-FFF2-40B4-BE49-F238E27FC236}">
              <a16:creationId xmlns:a16="http://schemas.microsoft.com/office/drawing/2014/main" id="{C2072FD2-40AD-4552-AA56-56D18CFBFCB1}"/>
            </a:ext>
          </a:extLst>
        </xdr:cNvPr>
        <xdr:cNvSpPr txBox="1"/>
      </xdr:nvSpPr>
      <xdr:spPr>
        <a:xfrm>
          <a:off x="5081587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506" name="TextBox 1505">
          <a:extLst>
            <a:ext uri="{FF2B5EF4-FFF2-40B4-BE49-F238E27FC236}">
              <a16:creationId xmlns:a16="http://schemas.microsoft.com/office/drawing/2014/main" id="{55622E2B-5CDF-49AE-A809-C87D268A1AB3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507" name="TextBox 1506">
          <a:extLst>
            <a:ext uri="{FF2B5EF4-FFF2-40B4-BE49-F238E27FC236}">
              <a16:creationId xmlns:a16="http://schemas.microsoft.com/office/drawing/2014/main" id="{0982FF7C-A46B-4D54-AA73-3A33A45CD5D0}"/>
            </a:ext>
          </a:extLst>
        </xdr:cNvPr>
        <xdr:cNvSpPr txBox="1"/>
      </xdr:nvSpPr>
      <xdr:spPr>
        <a:xfrm>
          <a:off x="5081587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508" name="TextBox 1507">
          <a:extLst>
            <a:ext uri="{FF2B5EF4-FFF2-40B4-BE49-F238E27FC236}">
              <a16:creationId xmlns:a16="http://schemas.microsoft.com/office/drawing/2014/main" id="{192D673B-ECCF-4DE1-ACEF-73ADDEEEFA9B}"/>
            </a:ext>
          </a:extLst>
        </xdr:cNvPr>
        <xdr:cNvSpPr txBox="1"/>
      </xdr:nvSpPr>
      <xdr:spPr>
        <a:xfrm>
          <a:off x="5083492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509" name="TextBox 1508">
          <a:extLst>
            <a:ext uri="{FF2B5EF4-FFF2-40B4-BE49-F238E27FC236}">
              <a16:creationId xmlns:a16="http://schemas.microsoft.com/office/drawing/2014/main" id="{C67D6C70-982E-42D8-9C3F-651B47A039D7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510" name="TextBox 1509">
          <a:extLst>
            <a:ext uri="{FF2B5EF4-FFF2-40B4-BE49-F238E27FC236}">
              <a16:creationId xmlns:a16="http://schemas.microsoft.com/office/drawing/2014/main" id="{B280C054-C016-4038-B2B7-6933748CF12D}"/>
            </a:ext>
          </a:extLst>
        </xdr:cNvPr>
        <xdr:cNvSpPr txBox="1"/>
      </xdr:nvSpPr>
      <xdr:spPr>
        <a:xfrm>
          <a:off x="5081587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511" name="TextBox 1510">
          <a:extLst>
            <a:ext uri="{FF2B5EF4-FFF2-40B4-BE49-F238E27FC236}">
              <a16:creationId xmlns:a16="http://schemas.microsoft.com/office/drawing/2014/main" id="{FA91AEDA-A0D8-4C8D-A414-C12520762FB6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512" name="TextBox 1511">
          <a:extLst>
            <a:ext uri="{FF2B5EF4-FFF2-40B4-BE49-F238E27FC236}">
              <a16:creationId xmlns:a16="http://schemas.microsoft.com/office/drawing/2014/main" id="{5B6C9082-43FE-4269-9DD5-9E0F28F88DDC}"/>
            </a:ext>
          </a:extLst>
        </xdr:cNvPr>
        <xdr:cNvSpPr txBox="1"/>
      </xdr:nvSpPr>
      <xdr:spPr>
        <a:xfrm>
          <a:off x="5081587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513" name="TextBox 1512">
          <a:extLst>
            <a:ext uri="{FF2B5EF4-FFF2-40B4-BE49-F238E27FC236}">
              <a16:creationId xmlns:a16="http://schemas.microsoft.com/office/drawing/2014/main" id="{BC51FEDA-0BC8-4105-B030-263ED492EA91}"/>
            </a:ext>
          </a:extLst>
        </xdr:cNvPr>
        <xdr:cNvSpPr txBox="1"/>
      </xdr:nvSpPr>
      <xdr:spPr>
        <a:xfrm>
          <a:off x="5083492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514" name="TextBox 1513">
          <a:extLst>
            <a:ext uri="{FF2B5EF4-FFF2-40B4-BE49-F238E27FC236}">
              <a16:creationId xmlns:a16="http://schemas.microsoft.com/office/drawing/2014/main" id="{8AACB231-56CC-4510-8090-2F909A122736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515" name="TextBox 1514">
          <a:extLst>
            <a:ext uri="{FF2B5EF4-FFF2-40B4-BE49-F238E27FC236}">
              <a16:creationId xmlns:a16="http://schemas.microsoft.com/office/drawing/2014/main" id="{3E5B667D-EAC7-4C34-92D1-14578E2AD93A}"/>
            </a:ext>
          </a:extLst>
        </xdr:cNvPr>
        <xdr:cNvSpPr txBox="1"/>
      </xdr:nvSpPr>
      <xdr:spPr>
        <a:xfrm>
          <a:off x="5081587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516" name="TextBox 1515">
          <a:extLst>
            <a:ext uri="{FF2B5EF4-FFF2-40B4-BE49-F238E27FC236}">
              <a16:creationId xmlns:a16="http://schemas.microsoft.com/office/drawing/2014/main" id="{2D21737E-94C1-4BA1-87FC-649E54DA836F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517" name="TextBox 1516">
          <a:extLst>
            <a:ext uri="{FF2B5EF4-FFF2-40B4-BE49-F238E27FC236}">
              <a16:creationId xmlns:a16="http://schemas.microsoft.com/office/drawing/2014/main" id="{37ABA97D-09E9-4F42-AFAD-CBE0BA57C586}"/>
            </a:ext>
          </a:extLst>
        </xdr:cNvPr>
        <xdr:cNvSpPr txBox="1"/>
      </xdr:nvSpPr>
      <xdr:spPr>
        <a:xfrm>
          <a:off x="5081587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518" name="TextBox 1517">
          <a:extLst>
            <a:ext uri="{FF2B5EF4-FFF2-40B4-BE49-F238E27FC236}">
              <a16:creationId xmlns:a16="http://schemas.microsoft.com/office/drawing/2014/main" id="{0BB7D3CB-5CE1-4559-95BC-F8E6F0739925}"/>
            </a:ext>
          </a:extLst>
        </xdr:cNvPr>
        <xdr:cNvSpPr txBox="1"/>
      </xdr:nvSpPr>
      <xdr:spPr>
        <a:xfrm>
          <a:off x="5083492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519" name="TextBox 1518">
          <a:extLst>
            <a:ext uri="{FF2B5EF4-FFF2-40B4-BE49-F238E27FC236}">
              <a16:creationId xmlns:a16="http://schemas.microsoft.com/office/drawing/2014/main" id="{739DFC15-8E6D-4674-8D70-53CEF001CECF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520" name="TextBox 1519">
          <a:extLst>
            <a:ext uri="{FF2B5EF4-FFF2-40B4-BE49-F238E27FC236}">
              <a16:creationId xmlns:a16="http://schemas.microsoft.com/office/drawing/2014/main" id="{24673E2B-38E1-4FBC-8FAF-6E54B9A0DCDA}"/>
            </a:ext>
          </a:extLst>
        </xdr:cNvPr>
        <xdr:cNvSpPr txBox="1"/>
      </xdr:nvSpPr>
      <xdr:spPr>
        <a:xfrm>
          <a:off x="5081587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521" name="TextBox 1520">
          <a:extLst>
            <a:ext uri="{FF2B5EF4-FFF2-40B4-BE49-F238E27FC236}">
              <a16:creationId xmlns:a16="http://schemas.microsoft.com/office/drawing/2014/main" id="{80401AD7-E3E1-4200-BD45-0C2C9CD4704B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522" name="TextBox 1521">
          <a:extLst>
            <a:ext uri="{FF2B5EF4-FFF2-40B4-BE49-F238E27FC236}">
              <a16:creationId xmlns:a16="http://schemas.microsoft.com/office/drawing/2014/main" id="{5963AE1B-DE3B-44D3-9E2A-9145BBE99A03}"/>
            </a:ext>
          </a:extLst>
        </xdr:cNvPr>
        <xdr:cNvSpPr txBox="1"/>
      </xdr:nvSpPr>
      <xdr:spPr>
        <a:xfrm>
          <a:off x="5081587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523" name="TextBox 1522">
          <a:extLst>
            <a:ext uri="{FF2B5EF4-FFF2-40B4-BE49-F238E27FC236}">
              <a16:creationId xmlns:a16="http://schemas.microsoft.com/office/drawing/2014/main" id="{FE476187-00BC-4349-8C62-CC88082342C1}"/>
            </a:ext>
          </a:extLst>
        </xdr:cNvPr>
        <xdr:cNvSpPr txBox="1"/>
      </xdr:nvSpPr>
      <xdr:spPr>
        <a:xfrm>
          <a:off x="5083492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524" name="TextBox 1523">
          <a:extLst>
            <a:ext uri="{FF2B5EF4-FFF2-40B4-BE49-F238E27FC236}">
              <a16:creationId xmlns:a16="http://schemas.microsoft.com/office/drawing/2014/main" id="{08181813-0D1C-424E-B536-B55A0D1FB975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525" name="TextBox 1524">
          <a:extLst>
            <a:ext uri="{FF2B5EF4-FFF2-40B4-BE49-F238E27FC236}">
              <a16:creationId xmlns:a16="http://schemas.microsoft.com/office/drawing/2014/main" id="{690CF2AC-E530-4C22-B122-49A2D1939AD9}"/>
            </a:ext>
          </a:extLst>
        </xdr:cNvPr>
        <xdr:cNvSpPr txBox="1"/>
      </xdr:nvSpPr>
      <xdr:spPr>
        <a:xfrm>
          <a:off x="5081587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526" name="TextBox 1525">
          <a:extLst>
            <a:ext uri="{FF2B5EF4-FFF2-40B4-BE49-F238E27FC236}">
              <a16:creationId xmlns:a16="http://schemas.microsoft.com/office/drawing/2014/main" id="{33D6198B-F176-494E-92A2-E5B7B3FA9EE6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527" name="TextBox 1526">
          <a:extLst>
            <a:ext uri="{FF2B5EF4-FFF2-40B4-BE49-F238E27FC236}">
              <a16:creationId xmlns:a16="http://schemas.microsoft.com/office/drawing/2014/main" id="{FD4371D7-CB0A-4683-AEF0-0FDD148EABD0}"/>
            </a:ext>
          </a:extLst>
        </xdr:cNvPr>
        <xdr:cNvSpPr txBox="1"/>
      </xdr:nvSpPr>
      <xdr:spPr>
        <a:xfrm>
          <a:off x="5081587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528" name="TextBox 1527">
          <a:extLst>
            <a:ext uri="{FF2B5EF4-FFF2-40B4-BE49-F238E27FC236}">
              <a16:creationId xmlns:a16="http://schemas.microsoft.com/office/drawing/2014/main" id="{5C219C93-B094-43FC-8773-09C77597F10F}"/>
            </a:ext>
          </a:extLst>
        </xdr:cNvPr>
        <xdr:cNvSpPr txBox="1"/>
      </xdr:nvSpPr>
      <xdr:spPr>
        <a:xfrm>
          <a:off x="5083492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529" name="TextBox 1528">
          <a:extLst>
            <a:ext uri="{FF2B5EF4-FFF2-40B4-BE49-F238E27FC236}">
              <a16:creationId xmlns:a16="http://schemas.microsoft.com/office/drawing/2014/main" id="{90CD8D49-FCDE-4803-8951-CFE09F17C3A9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530" name="TextBox 1529">
          <a:extLst>
            <a:ext uri="{FF2B5EF4-FFF2-40B4-BE49-F238E27FC236}">
              <a16:creationId xmlns:a16="http://schemas.microsoft.com/office/drawing/2014/main" id="{2CAD77CF-1CA5-4023-A47D-482A1474D30F}"/>
            </a:ext>
          </a:extLst>
        </xdr:cNvPr>
        <xdr:cNvSpPr txBox="1"/>
      </xdr:nvSpPr>
      <xdr:spPr>
        <a:xfrm>
          <a:off x="5081587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531" name="TextBox 1530">
          <a:extLst>
            <a:ext uri="{FF2B5EF4-FFF2-40B4-BE49-F238E27FC236}">
              <a16:creationId xmlns:a16="http://schemas.microsoft.com/office/drawing/2014/main" id="{10319558-0ACB-4430-BFE8-B1E0AD58240A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532" name="TextBox 1531">
          <a:extLst>
            <a:ext uri="{FF2B5EF4-FFF2-40B4-BE49-F238E27FC236}">
              <a16:creationId xmlns:a16="http://schemas.microsoft.com/office/drawing/2014/main" id="{3534774E-0A5E-42A9-83BA-336555429CDF}"/>
            </a:ext>
          </a:extLst>
        </xdr:cNvPr>
        <xdr:cNvSpPr txBox="1"/>
      </xdr:nvSpPr>
      <xdr:spPr>
        <a:xfrm>
          <a:off x="5081587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533" name="TextBox 1532">
          <a:extLst>
            <a:ext uri="{FF2B5EF4-FFF2-40B4-BE49-F238E27FC236}">
              <a16:creationId xmlns:a16="http://schemas.microsoft.com/office/drawing/2014/main" id="{D6F9B361-5988-4427-A51A-198FE67449A2}"/>
            </a:ext>
          </a:extLst>
        </xdr:cNvPr>
        <xdr:cNvSpPr txBox="1"/>
      </xdr:nvSpPr>
      <xdr:spPr>
        <a:xfrm>
          <a:off x="5083492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534" name="TextBox 1533">
          <a:extLst>
            <a:ext uri="{FF2B5EF4-FFF2-40B4-BE49-F238E27FC236}">
              <a16:creationId xmlns:a16="http://schemas.microsoft.com/office/drawing/2014/main" id="{B0893AA9-8BDE-4FA7-8406-7E20BFCC9733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535" name="TextBox 1534">
          <a:extLst>
            <a:ext uri="{FF2B5EF4-FFF2-40B4-BE49-F238E27FC236}">
              <a16:creationId xmlns:a16="http://schemas.microsoft.com/office/drawing/2014/main" id="{FC88E5FC-3791-4AAE-BF0D-A5A933EF40AD}"/>
            </a:ext>
          </a:extLst>
        </xdr:cNvPr>
        <xdr:cNvSpPr txBox="1"/>
      </xdr:nvSpPr>
      <xdr:spPr>
        <a:xfrm>
          <a:off x="5081587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536" name="TextBox 1535">
          <a:extLst>
            <a:ext uri="{FF2B5EF4-FFF2-40B4-BE49-F238E27FC236}">
              <a16:creationId xmlns:a16="http://schemas.microsoft.com/office/drawing/2014/main" id="{264AECAB-EFEF-4F8D-A69E-39B8104129AA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537" name="TextBox 1536">
          <a:extLst>
            <a:ext uri="{FF2B5EF4-FFF2-40B4-BE49-F238E27FC236}">
              <a16:creationId xmlns:a16="http://schemas.microsoft.com/office/drawing/2014/main" id="{F77FE354-A337-4386-92C9-D5A94ACD13CE}"/>
            </a:ext>
          </a:extLst>
        </xdr:cNvPr>
        <xdr:cNvSpPr txBox="1"/>
      </xdr:nvSpPr>
      <xdr:spPr>
        <a:xfrm>
          <a:off x="5081587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538" name="TextBox 1537">
          <a:extLst>
            <a:ext uri="{FF2B5EF4-FFF2-40B4-BE49-F238E27FC236}">
              <a16:creationId xmlns:a16="http://schemas.microsoft.com/office/drawing/2014/main" id="{51C85F12-5DF9-49C2-9250-F07F63A96576}"/>
            </a:ext>
          </a:extLst>
        </xdr:cNvPr>
        <xdr:cNvSpPr txBox="1"/>
      </xdr:nvSpPr>
      <xdr:spPr>
        <a:xfrm>
          <a:off x="5083492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539" name="TextBox 1538">
          <a:extLst>
            <a:ext uri="{FF2B5EF4-FFF2-40B4-BE49-F238E27FC236}">
              <a16:creationId xmlns:a16="http://schemas.microsoft.com/office/drawing/2014/main" id="{A5BD202D-95E9-4379-A898-60DFE194EF8C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540" name="TextBox 1539">
          <a:extLst>
            <a:ext uri="{FF2B5EF4-FFF2-40B4-BE49-F238E27FC236}">
              <a16:creationId xmlns:a16="http://schemas.microsoft.com/office/drawing/2014/main" id="{13F220F0-3657-497A-9EA4-D899D587FD31}"/>
            </a:ext>
          </a:extLst>
        </xdr:cNvPr>
        <xdr:cNvSpPr txBox="1"/>
      </xdr:nvSpPr>
      <xdr:spPr>
        <a:xfrm>
          <a:off x="5081587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541" name="TextBox 1540">
          <a:extLst>
            <a:ext uri="{FF2B5EF4-FFF2-40B4-BE49-F238E27FC236}">
              <a16:creationId xmlns:a16="http://schemas.microsoft.com/office/drawing/2014/main" id="{F3649271-68F0-4D0D-A275-71E06CB21A91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542" name="TextBox 1541">
          <a:extLst>
            <a:ext uri="{FF2B5EF4-FFF2-40B4-BE49-F238E27FC236}">
              <a16:creationId xmlns:a16="http://schemas.microsoft.com/office/drawing/2014/main" id="{56674ECD-31D5-4FAB-B9E9-83DE17803597}"/>
            </a:ext>
          </a:extLst>
        </xdr:cNvPr>
        <xdr:cNvSpPr txBox="1"/>
      </xdr:nvSpPr>
      <xdr:spPr>
        <a:xfrm>
          <a:off x="5081587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543" name="TextBox 1542">
          <a:extLst>
            <a:ext uri="{FF2B5EF4-FFF2-40B4-BE49-F238E27FC236}">
              <a16:creationId xmlns:a16="http://schemas.microsoft.com/office/drawing/2014/main" id="{BD0825A5-3A41-4528-83EB-DE731113E5C2}"/>
            </a:ext>
          </a:extLst>
        </xdr:cNvPr>
        <xdr:cNvSpPr txBox="1"/>
      </xdr:nvSpPr>
      <xdr:spPr>
        <a:xfrm>
          <a:off x="5083492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544" name="TextBox 1543">
          <a:extLst>
            <a:ext uri="{FF2B5EF4-FFF2-40B4-BE49-F238E27FC236}">
              <a16:creationId xmlns:a16="http://schemas.microsoft.com/office/drawing/2014/main" id="{9227E64E-C8C0-417E-BBB8-2B88336C6CE7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545" name="TextBox 1544">
          <a:extLst>
            <a:ext uri="{FF2B5EF4-FFF2-40B4-BE49-F238E27FC236}">
              <a16:creationId xmlns:a16="http://schemas.microsoft.com/office/drawing/2014/main" id="{FC8A35FF-F3EB-4DC0-8C6D-8BE7D752EA46}"/>
            </a:ext>
          </a:extLst>
        </xdr:cNvPr>
        <xdr:cNvSpPr txBox="1"/>
      </xdr:nvSpPr>
      <xdr:spPr>
        <a:xfrm>
          <a:off x="5081587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546" name="TextBox 1545">
          <a:extLst>
            <a:ext uri="{FF2B5EF4-FFF2-40B4-BE49-F238E27FC236}">
              <a16:creationId xmlns:a16="http://schemas.microsoft.com/office/drawing/2014/main" id="{B6EC4D1C-8447-49D7-8919-E287B3DCF675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547" name="TextBox 1546">
          <a:extLst>
            <a:ext uri="{FF2B5EF4-FFF2-40B4-BE49-F238E27FC236}">
              <a16:creationId xmlns:a16="http://schemas.microsoft.com/office/drawing/2014/main" id="{F1D06B83-5F9C-4F15-AABB-42DF76CDD7F4}"/>
            </a:ext>
          </a:extLst>
        </xdr:cNvPr>
        <xdr:cNvSpPr txBox="1"/>
      </xdr:nvSpPr>
      <xdr:spPr>
        <a:xfrm>
          <a:off x="5081587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548" name="TextBox 1547">
          <a:extLst>
            <a:ext uri="{FF2B5EF4-FFF2-40B4-BE49-F238E27FC236}">
              <a16:creationId xmlns:a16="http://schemas.microsoft.com/office/drawing/2014/main" id="{B2CAF749-150F-4FD0-AA72-2DD653868DBC}"/>
            </a:ext>
          </a:extLst>
        </xdr:cNvPr>
        <xdr:cNvSpPr txBox="1"/>
      </xdr:nvSpPr>
      <xdr:spPr>
        <a:xfrm>
          <a:off x="5083492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549" name="TextBox 1548">
          <a:extLst>
            <a:ext uri="{FF2B5EF4-FFF2-40B4-BE49-F238E27FC236}">
              <a16:creationId xmlns:a16="http://schemas.microsoft.com/office/drawing/2014/main" id="{3CC605C9-8150-4F3C-89AA-88119224C532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550" name="TextBox 1549">
          <a:extLst>
            <a:ext uri="{FF2B5EF4-FFF2-40B4-BE49-F238E27FC236}">
              <a16:creationId xmlns:a16="http://schemas.microsoft.com/office/drawing/2014/main" id="{CE716584-24BD-4C00-847B-039BAD842CDE}"/>
            </a:ext>
          </a:extLst>
        </xdr:cNvPr>
        <xdr:cNvSpPr txBox="1"/>
      </xdr:nvSpPr>
      <xdr:spPr>
        <a:xfrm>
          <a:off x="5081587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551" name="TextBox 1550">
          <a:extLst>
            <a:ext uri="{FF2B5EF4-FFF2-40B4-BE49-F238E27FC236}">
              <a16:creationId xmlns:a16="http://schemas.microsoft.com/office/drawing/2014/main" id="{0C9FD3C5-F764-45A4-947B-81CA04A39EFE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552" name="TextBox 1551">
          <a:extLst>
            <a:ext uri="{FF2B5EF4-FFF2-40B4-BE49-F238E27FC236}">
              <a16:creationId xmlns:a16="http://schemas.microsoft.com/office/drawing/2014/main" id="{EE35A9EA-9D45-49DF-9FA4-9A41D22C0282}"/>
            </a:ext>
          </a:extLst>
        </xdr:cNvPr>
        <xdr:cNvSpPr txBox="1"/>
      </xdr:nvSpPr>
      <xdr:spPr>
        <a:xfrm>
          <a:off x="5081587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553" name="TextBox 1552">
          <a:extLst>
            <a:ext uri="{FF2B5EF4-FFF2-40B4-BE49-F238E27FC236}">
              <a16:creationId xmlns:a16="http://schemas.microsoft.com/office/drawing/2014/main" id="{69CB29AF-E037-4E83-9F0E-D8215AFDBF4E}"/>
            </a:ext>
          </a:extLst>
        </xdr:cNvPr>
        <xdr:cNvSpPr txBox="1"/>
      </xdr:nvSpPr>
      <xdr:spPr>
        <a:xfrm>
          <a:off x="5083492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554" name="TextBox 1553">
          <a:extLst>
            <a:ext uri="{FF2B5EF4-FFF2-40B4-BE49-F238E27FC236}">
              <a16:creationId xmlns:a16="http://schemas.microsoft.com/office/drawing/2014/main" id="{9C41E821-D1DE-4BD5-99C1-EDA341840EF1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555" name="TextBox 1554">
          <a:extLst>
            <a:ext uri="{FF2B5EF4-FFF2-40B4-BE49-F238E27FC236}">
              <a16:creationId xmlns:a16="http://schemas.microsoft.com/office/drawing/2014/main" id="{A53C50A0-581F-41BE-B2A6-8458D1832BEB}"/>
            </a:ext>
          </a:extLst>
        </xdr:cNvPr>
        <xdr:cNvSpPr txBox="1"/>
      </xdr:nvSpPr>
      <xdr:spPr>
        <a:xfrm>
          <a:off x="5081587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556" name="TextBox 1555">
          <a:extLst>
            <a:ext uri="{FF2B5EF4-FFF2-40B4-BE49-F238E27FC236}">
              <a16:creationId xmlns:a16="http://schemas.microsoft.com/office/drawing/2014/main" id="{20BEF80B-3BA2-4BFA-980A-BBD097AB4AB7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557" name="TextBox 1556">
          <a:extLst>
            <a:ext uri="{FF2B5EF4-FFF2-40B4-BE49-F238E27FC236}">
              <a16:creationId xmlns:a16="http://schemas.microsoft.com/office/drawing/2014/main" id="{B42E9BC1-CFF7-4111-B653-DEB42E73542D}"/>
            </a:ext>
          </a:extLst>
        </xdr:cNvPr>
        <xdr:cNvSpPr txBox="1"/>
      </xdr:nvSpPr>
      <xdr:spPr>
        <a:xfrm>
          <a:off x="5081587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558" name="TextBox 1557">
          <a:extLst>
            <a:ext uri="{FF2B5EF4-FFF2-40B4-BE49-F238E27FC236}">
              <a16:creationId xmlns:a16="http://schemas.microsoft.com/office/drawing/2014/main" id="{41CD80EE-A849-4D4A-BF7E-B08D5C813C26}"/>
            </a:ext>
          </a:extLst>
        </xdr:cNvPr>
        <xdr:cNvSpPr txBox="1"/>
      </xdr:nvSpPr>
      <xdr:spPr>
        <a:xfrm>
          <a:off x="5083492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559" name="TextBox 1558">
          <a:extLst>
            <a:ext uri="{FF2B5EF4-FFF2-40B4-BE49-F238E27FC236}">
              <a16:creationId xmlns:a16="http://schemas.microsoft.com/office/drawing/2014/main" id="{4107CA3D-AC72-4BAD-A4C0-5FB45520E7E7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560" name="TextBox 1559">
          <a:extLst>
            <a:ext uri="{FF2B5EF4-FFF2-40B4-BE49-F238E27FC236}">
              <a16:creationId xmlns:a16="http://schemas.microsoft.com/office/drawing/2014/main" id="{C3F8F9AE-8A6D-4687-B3F0-134B8BF63358}"/>
            </a:ext>
          </a:extLst>
        </xdr:cNvPr>
        <xdr:cNvSpPr txBox="1"/>
      </xdr:nvSpPr>
      <xdr:spPr>
        <a:xfrm>
          <a:off x="5081587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561" name="TextBox 1560">
          <a:extLst>
            <a:ext uri="{FF2B5EF4-FFF2-40B4-BE49-F238E27FC236}">
              <a16:creationId xmlns:a16="http://schemas.microsoft.com/office/drawing/2014/main" id="{F3FE2E6E-2D68-43F0-B9B3-35B7497DC26D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562" name="TextBox 1561">
          <a:extLst>
            <a:ext uri="{FF2B5EF4-FFF2-40B4-BE49-F238E27FC236}">
              <a16:creationId xmlns:a16="http://schemas.microsoft.com/office/drawing/2014/main" id="{F0DC2A1A-A594-4916-8A70-B368ED704DE4}"/>
            </a:ext>
          </a:extLst>
        </xdr:cNvPr>
        <xdr:cNvSpPr txBox="1"/>
      </xdr:nvSpPr>
      <xdr:spPr>
        <a:xfrm>
          <a:off x="5081587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563" name="TextBox 1562">
          <a:extLst>
            <a:ext uri="{FF2B5EF4-FFF2-40B4-BE49-F238E27FC236}">
              <a16:creationId xmlns:a16="http://schemas.microsoft.com/office/drawing/2014/main" id="{76F23706-1813-460F-9C44-FEDB8698ACD8}"/>
            </a:ext>
          </a:extLst>
        </xdr:cNvPr>
        <xdr:cNvSpPr txBox="1"/>
      </xdr:nvSpPr>
      <xdr:spPr>
        <a:xfrm>
          <a:off x="5083492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564" name="TextBox 1563">
          <a:extLst>
            <a:ext uri="{FF2B5EF4-FFF2-40B4-BE49-F238E27FC236}">
              <a16:creationId xmlns:a16="http://schemas.microsoft.com/office/drawing/2014/main" id="{BFA2E20E-C1BF-40FF-BE6E-217521B32D7C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565" name="TextBox 1564">
          <a:extLst>
            <a:ext uri="{FF2B5EF4-FFF2-40B4-BE49-F238E27FC236}">
              <a16:creationId xmlns:a16="http://schemas.microsoft.com/office/drawing/2014/main" id="{4E48E63B-BE93-4AE9-98B8-E79417F57861}"/>
            </a:ext>
          </a:extLst>
        </xdr:cNvPr>
        <xdr:cNvSpPr txBox="1"/>
      </xdr:nvSpPr>
      <xdr:spPr>
        <a:xfrm>
          <a:off x="5081587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566" name="TextBox 1565">
          <a:extLst>
            <a:ext uri="{FF2B5EF4-FFF2-40B4-BE49-F238E27FC236}">
              <a16:creationId xmlns:a16="http://schemas.microsoft.com/office/drawing/2014/main" id="{05B66D36-1244-4FFE-B1A4-80D61489D5BA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567" name="TextBox 1566">
          <a:extLst>
            <a:ext uri="{FF2B5EF4-FFF2-40B4-BE49-F238E27FC236}">
              <a16:creationId xmlns:a16="http://schemas.microsoft.com/office/drawing/2014/main" id="{6DE67A2B-FB50-44A6-B0A3-93601EA3C6D1}"/>
            </a:ext>
          </a:extLst>
        </xdr:cNvPr>
        <xdr:cNvSpPr txBox="1"/>
      </xdr:nvSpPr>
      <xdr:spPr>
        <a:xfrm>
          <a:off x="5081587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568" name="TextBox 1567">
          <a:extLst>
            <a:ext uri="{FF2B5EF4-FFF2-40B4-BE49-F238E27FC236}">
              <a16:creationId xmlns:a16="http://schemas.microsoft.com/office/drawing/2014/main" id="{49A778C9-CEF4-403C-BC39-A965B43471B7}"/>
            </a:ext>
          </a:extLst>
        </xdr:cNvPr>
        <xdr:cNvSpPr txBox="1"/>
      </xdr:nvSpPr>
      <xdr:spPr>
        <a:xfrm>
          <a:off x="5083492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569" name="TextBox 1568">
          <a:extLst>
            <a:ext uri="{FF2B5EF4-FFF2-40B4-BE49-F238E27FC236}">
              <a16:creationId xmlns:a16="http://schemas.microsoft.com/office/drawing/2014/main" id="{F1F54D2F-386E-43F7-97D8-57BEBE3CC4C0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570" name="TextBox 1569">
          <a:extLst>
            <a:ext uri="{FF2B5EF4-FFF2-40B4-BE49-F238E27FC236}">
              <a16:creationId xmlns:a16="http://schemas.microsoft.com/office/drawing/2014/main" id="{CBBD028A-F261-4A02-9205-928867F6424C}"/>
            </a:ext>
          </a:extLst>
        </xdr:cNvPr>
        <xdr:cNvSpPr txBox="1"/>
      </xdr:nvSpPr>
      <xdr:spPr>
        <a:xfrm>
          <a:off x="5081587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571" name="TextBox 1570">
          <a:extLst>
            <a:ext uri="{FF2B5EF4-FFF2-40B4-BE49-F238E27FC236}">
              <a16:creationId xmlns:a16="http://schemas.microsoft.com/office/drawing/2014/main" id="{4CD60CE0-BE83-4ABB-9DF0-CF902EF4363D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572" name="TextBox 1571">
          <a:extLst>
            <a:ext uri="{FF2B5EF4-FFF2-40B4-BE49-F238E27FC236}">
              <a16:creationId xmlns:a16="http://schemas.microsoft.com/office/drawing/2014/main" id="{3448ABE0-A1BF-4835-8CA4-E826FCD8E6C8}"/>
            </a:ext>
          </a:extLst>
        </xdr:cNvPr>
        <xdr:cNvSpPr txBox="1"/>
      </xdr:nvSpPr>
      <xdr:spPr>
        <a:xfrm>
          <a:off x="5081587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573" name="TextBox 1572">
          <a:extLst>
            <a:ext uri="{FF2B5EF4-FFF2-40B4-BE49-F238E27FC236}">
              <a16:creationId xmlns:a16="http://schemas.microsoft.com/office/drawing/2014/main" id="{A37FF997-D08A-4D5D-A6ED-0068B4CE97B6}"/>
            </a:ext>
          </a:extLst>
        </xdr:cNvPr>
        <xdr:cNvSpPr txBox="1"/>
      </xdr:nvSpPr>
      <xdr:spPr>
        <a:xfrm>
          <a:off x="5083492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574" name="TextBox 1573">
          <a:extLst>
            <a:ext uri="{FF2B5EF4-FFF2-40B4-BE49-F238E27FC236}">
              <a16:creationId xmlns:a16="http://schemas.microsoft.com/office/drawing/2014/main" id="{DE72DCE3-4DC6-4F8F-9BAB-597A26869F1E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575" name="TextBox 1574">
          <a:extLst>
            <a:ext uri="{FF2B5EF4-FFF2-40B4-BE49-F238E27FC236}">
              <a16:creationId xmlns:a16="http://schemas.microsoft.com/office/drawing/2014/main" id="{19921B2A-41CC-49A0-8A0C-1AD40D4A5714}"/>
            </a:ext>
          </a:extLst>
        </xdr:cNvPr>
        <xdr:cNvSpPr txBox="1"/>
      </xdr:nvSpPr>
      <xdr:spPr>
        <a:xfrm>
          <a:off x="5081587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576" name="TextBox 1575">
          <a:extLst>
            <a:ext uri="{FF2B5EF4-FFF2-40B4-BE49-F238E27FC236}">
              <a16:creationId xmlns:a16="http://schemas.microsoft.com/office/drawing/2014/main" id="{66E8F7EC-EB99-4A45-8006-719F640A24B7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577" name="TextBox 1576">
          <a:extLst>
            <a:ext uri="{FF2B5EF4-FFF2-40B4-BE49-F238E27FC236}">
              <a16:creationId xmlns:a16="http://schemas.microsoft.com/office/drawing/2014/main" id="{070398AE-C93E-437E-95E9-AD3676AB0CE7}"/>
            </a:ext>
          </a:extLst>
        </xdr:cNvPr>
        <xdr:cNvSpPr txBox="1"/>
      </xdr:nvSpPr>
      <xdr:spPr>
        <a:xfrm>
          <a:off x="5081587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578" name="TextBox 1577">
          <a:extLst>
            <a:ext uri="{FF2B5EF4-FFF2-40B4-BE49-F238E27FC236}">
              <a16:creationId xmlns:a16="http://schemas.microsoft.com/office/drawing/2014/main" id="{6BB32657-8384-4E2B-B8B7-06A8F778D2B4}"/>
            </a:ext>
          </a:extLst>
        </xdr:cNvPr>
        <xdr:cNvSpPr txBox="1"/>
      </xdr:nvSpPr>
      <xdr:spPr>
        <a:xfrm>
          <a:off x="5083492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579" name="TextBox 1578">
          <a:extLst>
            <a:ext uri="{FF2B5EF4-FFF2-40B4-BE49-F238E27FC236}">
              <a16:creationId xmlns:a16="http://schemas.microsoft.com/office/drawing/2014/main" id="{5A4446DC-62C9-4834-8564-14287D7AE631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580" name="TextBox 1579">
          <a:extLst>
            <a:ext uri="{FF2B5EF4-FFF2-40B4-BE49-F238E27FC236}">
              <a16:creationId xmlns:a16="http://schemas.microsoft.com/office/drawing/2014/main" id="{29C9653D-8486-46F9-84D8-9D0CBA515B4E}"/>
            </a:ext>
          </a:extLst>
        </xdr:cNvPr>
        <xdr:cNvSpPr txBox="1"/>
      </xdr:nvSpPr>
      <xdr:spPr>
        <a:xfrm>
          <a:off x="5081587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581" name="TextBox 1580">
          <a:extLst>
            <a:ext uri="{FF2B5EF4-FFF2-40B4-BE49-F238E27FC236}">
              <a16:creationId xmlns:a16="http://schemas.microsoft.com/office/drawing/2014/main" id="{20C690A7-747A-485D-8B6E-DF20DF0D21B5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582" name="TextBox 1581">
          <a:extLst>
            <a:ext uri="{FF2B5EF4-FFF2-40B4-BE49-F238E27FC236}">
              <a16:creationId xmlns:a16="http://schemas.microsoft.com/office/drawing/2014/main" id="{723A74AC-2937-4566-95BD-FD908358456C}"/>
            </a:ext>
          </a:extLst>
        </xdr:cNvPr>
        <xdr:cNvSpPr txBox="1"/>
      </xdr:nvSpPr>
      <xdr:spPr>
        <a:xfrm>
          <a:off x="5081587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583" name="TextBox 1582">
          <a:extLst>
            <a:ext uri="{FF2B5EF4-FFF2-40B4-BE49-F238E27FC236}">
              <a16:creationId xmlns:a16="http://schemas.microsoft.com/office/drawing/2014/main" id="{42AC946A-EB70-4389-B546-BB251C2CE07D}"/>
            </a:ext>
          </a:extLst>
        </xdr:cNvPr>
        <xdr:cNvSpPr txBox="1"/>
      </xdr:nvSpPr>
      <xdr:spPr>
        <a:xfrm>
          <a:off x="5083492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584" name="TextBox 1583">
          <a:extLst>
            <a:ext uri="{FF2B5EF4-FFF2-40B4-BE49-F238E27FC236}">
              <a16:creationId xmlns:a16="http://schemas.microsoft.com/office/drawing/2014/main" id="{5A0BD625-60DA-4F1E-95B6-05BCBE9F95AD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585" name="TextBox 1584">
          <a:extLst>
            <a:ext uri="{FF2B5EF4-FFF2-40B4-BE49-F238E27FC236}">
              <a16:creationId xmlns:a16="http://schemas.microsoft.com/office/drawing/2014/main" id="{9FBC61FE-7086-4A6B-9AAB-21BED22F61AD}"/>
            </a:ext>
          </a:extLst>
        </xdr:cNvPr>
        <xdr:cNvSpPr txBox="1"/>
      </xdr:nvSpPr>
      <xdr:spPr>
        <a:xfrm>
          <a:off x="5081587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586" name="TextBox 1585">
          <a:extLst>
            <a:ext uri="{FF2B5EF4-FFF2-40B4-BE49-F238E27FC236}">
              <a16:creationId xmlns:a16="http://schemas.microsoft.com/office/drawing/2014/main" id="{18B6D600-13FF-4A2F-A815-4F1C3D4F2D55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587" name="TextBox 1586">
          <a:extLst>
            <a:ext uri="{FF2B5EF4-FFF2-40B4-BE49-F238E27FC236}">
              <a16:creationId xmlns:a16="http://schemas.microsoft.com/office/drawing/2014/main" id="{185CEAB0-088B-4173-AE80-951F77C6E51A}"/>
            </a:ext>
          </a:extLst>
        </xdr:cNvPr>
        <xdr:cNvSpPr txBox="1"/>
      </xdr:nvSpPr>
      <xdr:spPr>
        <a:xfrm>
          <a:off x="5081587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588" name="TextBox 1587">
          <a:extLst>
            <a:ext uri="{FF2B5EF4-FFF2-40B4-BE49-F238E27FC236}">
              <a16:creationId xmlns:a16="http://schemas.microsoft.com/office/drawing/2014/main" id="{52D06C31-94BF-4F61-9BE5-EA1363627875}"/>
            </a:ext>
          </a:extLst>
        </xdr:cNvPr>
        <xdr:cNvSpPr txBox="1"/>
      </xdr:nvSpPr>
      <xdr:spPr>
        <a:xfrm>
          <a:off x="5083492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589" name="TextBox 1588">
          <a:extLst>
            <a:ext uri="{FF2B5EF4-FFF2-40B4-BE49-F238E27FC236}">
              <a16:creationId xmlns:a16="http://schemas.microsoft.com/office/drawing/2014/main" id="{2533759C-8244-4163-BEF1-F92F35BFBBF4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590" name="TextBox 1589">
          <a:extLst>
            <a:ext uri="{FF2B5EF4-FFF2-40B4-BE49-F238E27FC236}">
              <a16:creationId xmlns:a16="http://schemas.microsoft.com/office/drawing/2014/main" id="{E23E020C-D9D2-4E5A-9D94-2B627D31EBA2}"/>
            </a:ext>
          </a:extLst>
        </xdr:cNvPr>
        <xdr:cNvSpPr txBox="1"/>
      </xdr:nvSpPr>
      <xdr:spPr>
        <a:xfrm>
          <a:off x="5081587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591" name="TextBox 1590">
          <a:extLst>
            <a:ext uri="{FF2B5EF4-FFF2-40B4-BE49-F238E27FC236}">
              <a16:creationId xmlns:a16="http://schemas.microsoft.com/office/drawing/2014/main" id="{47542970-32B8-46EF-84DD-C6BBC2CCB19D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592" name="TextBox 1591">
          <a:extLst>
            <a:ext uri="{FF2B5EF4-FFF2-40B4-BE49-F238E27FC236}">
              <a16:creationId xmlns:a16="http://schemas.microsoft.com/office/drawing/2014/main" id="{A620F7DC-B777-4BAA-BDFE-B3BEF3892826}"/>
            </a:ext>
          </a:extLst>
        </xdr:cNvPr>
        <xdr:cNvSpPr txBox="1"/>
      </xdr:nvSpPr>
      <xdr:spPr>
        <a:xfrm>
          <a:off x="5081587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593" name="TextBox 1592">
          <a:extLst>
            <a:ext uri="{FF2B5EF4-FFF2-40B4-BE49-F238E27FC236}">
              <a16:creationId xmlns:a16="http://schemas.microsoft.com/office/drawing/2014/main" id="{D65A5B40-3B37-4F17-9737-727B2CDBBA09}"/>
            </a:ext>
          </a:extLst>
        </xdr:cNvPr>
        <xdr:cNvSpPr txBox="1"/>
      </xdr:nvSpPr>
      <xdr:spPr>
        <a:xfrm>
          <a:off x="5083492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594" name="TextBox 1593">
          <a:extLst>
            <a:ext uri="{FF2B5EF4-FFF2-40B4-BE49-F238E27FC236}">
              <a16:creationId xmlns:a16="http://schemas.microsoft.com/office/drawing/2014/main" id="{53195C1A-944D-483F-8EB2-61ADC039B918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595" name="TextBox 1594">
          <a:extLst>
            <a:ext uri="{FF2B5EF4-FFF2-40B4-BE49-F238E27FC236}">
              <a16:creationId xmlns:a16="http://schemas.microsoft.com/office/drawing/2014/main" id="{657C6444-2B0E-451F-93B4-DADB1E72F805}"/>
            </a:ext>
          </a:extLst>
        </xdr:cNvPr>
        <xdr:cNvSpPr txBox="1"/>
      </xdr:nvSpPr>
      <xdr:spPr>
        <a:xfrm>
          <a:off x="5081587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596" name="TextBox 1595">
          <a:extLst>
            <a:ext uri="{FF2B5EF4-FFF2-40B4-BE49-F238E27FC236}">
              <a16:creationId xmlns:a16="http://schemas.microsoft.com/office/drawing/2014/main" id="{8BEA5F3E-3F38-4245-AA7E-75FD39997251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597" name="TextBox 1596">
          <a:extLst>
            <a:ext uri="{FF2B5EF4-FFF2-40B4-BE49-F238E27FC236}">
              <a16:creationId xmlns:a16="http://schemas.microsoft.com/office/drawing/2014/main" id="{46A06248-D820-49F1-9650-7A9705A66157}"/>
            </a:ext>
          </a:extLst>
        </xdr:cNvPr>
        <xdr:cNvSpPr txBox="1"/>
      </xdr:nvSpPr>
      <xdr:spPr>
        <a:xfrm>
          <a:off x="5081587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598" name="TextBox 1597">
          <a:extLst>
            <a:ext uri="{FF2B5EF4-FFF2-40B4-BE49-F238E27FC236}">
              <a16:creationId xmlns:a16="http://schemas.microsoft.com/office/drawing/2014/main" id="{A9768E01-188D-4A3C-9B18-E394F163A858}"/>
            </a:ext>
          </a:extLst>
        </xdr:cNvPr>
        <xdr:cNvSpPr txBox="1"/>
      </xdr:nvSpPr>
      <xdr:spPr>
        <a:xfrm>
          <a:off x="5083492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599" name="TextBox 1598">
          <a:extLst>
            <a:ext uri="{FF2B5EF4-FFF2-40B4-BE49-F238E27FC236}">
              <a16:creationId xmlns:a16="http://schemas.microsoft.com/office/drawing/2014/main" id="{86A3AE75-4997-474B-A751-D24E21EBF715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600" name="TextBox 1599">
          <a:extLst>
            <a:ext uri="{FF2B5EF4-FFF2-40B4-BE49-F238E27FC236}">
              <a16:creationId xmlns:a16="http://schemas.microsoft.com/office/drawing/2014/main" id="{011706CF-7AA4-4145-BD9D-04969A5BF723}"/>
            </a:ext>
          </a:extLst>
        </xdr:cNvPr>
        <xdr:cNvSpPr txBox="1"/>
      </xdr:nvSpPr>
      <xdr:spPr>
        <a:xfrm>
          <a:off x="5081587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601" name="TextBox 1600">
          <a:extLst>
            <a:ext uri="{FF2B5EF4-FFF2-40B4-BE49-F238E27FC236}">
              <a16:creationId xmlns:a16="http://schemas.microsoft.com/office/drawing/2014/main" id="{A3AAAC8E-B4AB-4B8F-B756-89C58FECA66D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602" name="TextBox 1601">
          <a:extLst>
            <a:ext uri="{FF2B5EF4-FFF2-40B4-BE49-F238E27FC236}">
              <a16:creationId xmlns:a16="http://schemas.microsoft.com/office/drawing/2014/main" id="{5A5D87FD-0D5A-4D89-8C63-DD432E86EA2B}"/>
            </a:ext>
          </a:extLst>
        </xdr:cNvPr>
        <xdr:cNvSpPr txBox="1"/>
      </xdr:nvSpPr>
      <xdr:spPr>
        <a:xfrm>
          <a:off x="5081587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603" name="TextBox 1602">
          <a:extLst>
            <a:ext uri="{FF2B5EF4-FFF2-40B4-BE49-F238E27FC236}">
              <a16:creationId xmlns:a16="http://schemas.microsoft.com/office/drawing/2014/main" id="{9751594A-6EBF-42A3-9CFE-85EFE9FF9F93}"/>
            </a:ext>
          </a:extLst>
        </xdr:cNvPr>
        <xdr:cNvSpPr txBox="1"/>
      </xdr:nvSpPr>
      <xdr:spPr>
        <a:xfrm>
          <a:off x="5083492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604" name="TextBox 1603">
          <a:extLst>
            <a:ext uri="{FF2B5EF4-FFF2-40B4-BE49-F238E27FC236}">
              <a16:creationId xmlns:a16="http://schemas.microsoft.com/office/drawing/2014/main" id="{ACF6F898-A305-4412-89B3-3D114AF545F8}"/>
            </a:ext>
          </a:extLst>
        </xdr:cNvPr>
        <xdr:cNvSpPr txBox="1"/>
      </xdr:nvSpPr>
      <xdr:spPr>
        <a:xfrm>
          <a:off x="5081587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605" name="TextBox 1604">
          <a:extLst>
            <a:ext uri="{FF2B5EF4-FFF2-40B4-BE49-F238E27FC236}">
              <a16:creationId xmlns:a16="http://schemas.microsoft.com/office/drawing/2014/main" id="{9C0D9ADA-35F0-4AEF-A744-79A559591D88}"/>
            </a:ext>
          </a:extLst>
        </xdr:cNvPr>
        <xdr:cNvSpPr txBox="1"/>
      </xdr:nvSpPr>
      <xdr:spPr>
        <a:xfrm>
          <a:off x="5083492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606" name="TextBox 1605">
          <a:extLst>
            <a:ext uri="{FF2B5EF4-FFF2-40B4-BE49-F238E27FC236}">
              <a16:creationId xmlns:a16="http://schemas.microsoft.com/office/drawing/2014/main" id="{FBD2C339-020C-465C-A792-DDF804E4B053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607" name="TextBox 1606">
          <a:extLst>
            <a:ext uri="{FF2B5EF4-FFF2-40B4-BE49-F238E27FC236}">
              <a16:creationId xmlns:a16="http://schemas.microsoft.com/office/drawing/2014/main" id="{FBF37AFB-A284-4450-9D90-985796263B13}"/>
            </a:ext>
          </a:extLst>
        </xdr:cNvPr>
        <xdr:cNvSpPr txBox="1"/>
      </xdr:nvSpPr>
      <xdr:spPr>
        <a:xfrm>
          <a:off x="5081587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608" name="TextBox 1607">
          <a:extLst>
            <a:ext uri="{FF2B5EF4-FFF2-40B4-BE49-F238E27FC236}">
              <a16:creationId xmlns:a16="http://schemas.microsoft.com/office/drawing/2014/main" id="{1F4117E6-2F15-44BF-B6D4-20716DA7327D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609" name="TextBox 1608">
          <a:extLst>
            <a:ext uri="{FF2B5EF4-FFF2-40B4-BE49-F238E27FC236}">
              <a16:creationId xmlns:a16="http://schemas.microsoft.com/office/drawing/2014/main" id="{D4A69330-8887-4072-99BF-310DD3BE69B2}"/>
            </a:ext>
          </a:extLst>
        </xdr:cNvPr>
        <xdr:cNvSpPr txBox="1"/>
      </xdr:nvSpPr>
      <xdr:spPr>
        <a:xfrm>
          <a:off x="5081587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610" name="TextBox 1609">
          <a:extLst>
            <a:ext uri="{FF2B5EF4-FFF2-40B4-BE49-F238E27FC236}">
              <a16:creationId xmlns:a16="http://schemas.microsoft.com/office/drawing/2014/main" id="{80B5EBBE-AA59-42B5-98AE-9272BFFA407F}"/>
            </a:ext>
          </a:extLst>
        </xdr:cNvPr>
        <xdr:cNvSpPr txBox="1"/>
      </xdr:nvSpPr>
      <xdr:spPr>
        <a:xfrm>
          <a:off x="5083492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611" name="TextBox 1610">
          <a:extLst>
            <a:ext uri="{FF2B5EF4-FFF2-40B4-BE49-F238E27FC236}">
              <a16:creationId xmlns:a16="http://schemas.microsoft.com/office/drawing/2014/main" id="{2292C6FB-3B0B-4117-93E7-D251A7FBFBAE}"/>
            </a:ext>
          </a:extLst>
        </xdr:cNvPr>
        <xdr:cNvSpPr txBox="1"/>
      </xdr:nvSpPr>
      <xdr:spPr>
        <a:xfrm>
          <a:off x="5081587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612" name="TextBox 1611">
          <a:extLst>
            <a:ext uri="{FF2B5EF4-FFF2-40B4-BE49-F238E27FC236}">
              <a16:creationId xmlns:a16="http://schemas.microsoft.com/office/drawing/2014/main" id="{E3EFFB4E-87E8-4F72-B133-7FA9E9C5E984}"/>
            </a:ext>
          </a:extLst>
        </xdr:cNvPr>
        <xdr:cNvSpPr txBox="1"/>
      </xdr:nvSpPr>
      <xdr:spPr>
        <a:xfrm>
          <a:off x="5083492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613" name="TextBox 1612">
          <a:extLst>
            <a:ext uri="{FF2B5EF4-FFF2-40B4-BE49-F238E27FC236}">
              <a16:creationId xmlns:a16="http://schemas.microsoft.com/office/drawing/2014/main" id="{35D1CE8E-87EF-4D7A-9080-B0E350E23E68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614" name="TextBox 1613">
          <a:extLst>
            <a:ext uri="{FF2B5EF4-FFF2-40B4-BE49-F238E27FC236}">
              <a16:creationId xmlns:a16="http://schemas.microsoft.com/office/drawing/2014/main" id="{C9DF66B3-25A2-478E-92B6-708868661E76}"/>
            </a:ext>
          </a:extLst>
        </xdr:cNvPr>
        <xdr:cNvSpPr txBox="1"/>
      </xdr:nvSpPr>
      <xdr:spPr>
        <a:xfrm>
          <a:off x="5081587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615" name="TextBox 1614">
          <a:extLst>
            <a:ext uri="{FF2B5EF4-FFF2-40B4-BE49-F238E27FC236}">
              <a16:creationId xmlns:a16="http://schemas.microsoft.com/office/drawing/2014/main" id="{21B84528-FC9A-4827-9273-37108D220FB6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616" name="TextBox 1615">
          <a:extLst>
            <a:ext uri="{FF2B5EF4-FFF2-40B4-BE49-F238E27FC236}">
              <a16:creationId xmlns:a16="http://schemas.microsoft.com/office/drawing/2014/main" id="{AAFC44FF-79CD-4F76-BD9C-18A097B9A755}"/>
            </a:ext>
          </a:extLst>
        </xdr:cNvPr>
        <xdr:cNvSpPr txBox="1"/>
      </xdr:nvSpPr>
      <xdr:spPr>
        <a:xfrm>
          <a:off x="5081587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617" name="TextBox 1616">
          <a:extLst>
            <a:ext uri="{FF2B5EF4-FFF2-40B4-BE49-F238E27FC236}">
              <a16:creationId xmlns:a16="http://schemas.microsoft.com/office/drawing/2014/main" id="{C187FA37-9004-4F7D-8DBF-A832F2FE3C9A}"/>
            </a:ext>
          </a:extLst>
        </xdr:cNvPr>
        <xdr:cNvSpPr txBox="1"/>
      </xdr:nvSpPr>
      <xdr:spPr>
        <a:xfrm>
          <a:off x="5083492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618" name="TextBox 1617">
          <a:extLst>
            <a:ext uri="{FF2B5EF4-FFF2-40B4-BE49-F238E27FC236}">
              <a16:creationId xmlns:a16="http://schemas.microsoft.com/office/drawing/2014/main" id="{EF6A1ED9-1726-4BD0-9C13-C6B2578AFCC6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619" name="TextBox 1618">
          <a:extLst>
            <a:ext uri="{FF2B5EF4-FFF2-40B4-BE49-F238E27FC236}">
              <a16:creationId xmlns:a16="http://schemas.microsoft.com/office/drawing/2014/main" id="{218637AA-4C62-487B-9061-AA36836016FC}"/>
            </a:ext>
          </a:extLst>
        </xdr:cNvPr>
        <xdr:cNvSpPr txBox="1"/>
      </xdr:nvSpPr>
      <xdr:spPr>
        <a:xfrm>
          <a:off x="5081587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620" name="TextBox 1619">
          <a:extLst>
            <a:ext uri="{FF2B5EF4-FFF2-40B4-BE49-F238E27FC236}">
              <a16:creationId xmlns:a16="http://schemas.microsoft.com/office/drawing/2014/main" id="{C8A20F9D-75BB-4C94-AA0C-801CE6A5E435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621" name="TextBox 1620">
          <a:extLst>
            <a:ext uri="{FF2B5EF4-FFF2-40B4-BE49-F238E27FC236}">
              <a16:creationId xmlns:a16="http://schemas.microsoft.com/office/drawing/2014/main" id="{A7CC7860-CF01-4F3C-9CDC-EF3B0634BC0A}"/>
            </a:ext>
          </a:extLst>
        </xdr:cNvPr>
        <xdr:cNvSpPr txBox="1"/>
      </xdr:nvSpPr>
      <xdr:spPr>
        <a:xfrm>
          <a:off x="5081587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622" name="TextBox 1621">
          <a:extLst>
            <a:ext uri="{FF2B5EF4-FFF2-40B4-BE49-F238E27FC236}">
              <a16:creationId xmlns:a16="http://schemas.microsoft.com/office/drawing/2014/main" id="{F8D730A5-617D-4E7E-9364-72C6B70DBEDA}"/>
            </a:ext>
          </a:extLst>
        </xdr:cNvPr>
        <xdr:cNvSpPr txBox="1"/>
      </xdr:nvSpPr>
      <xdr:spPr>
        <a:xfrm>
          <a:off x="5083492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623" name="TextBox 1622">
          <a:extLst>
            <a:ext uri="{FF2B5EF4-FFF2-40B4-BE49-F238E27FC236}">
              <a16:creationId xmlns:a16="http://schemas.microsoft.com/office/drawing/2014/main" id="{E03BC8AF-A432-44F5-8649-70DA32DE228C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624" name="TextBox 1623">
          <a:extLst>
            <a:ext uri="{FF2B5EF4-FFF2-40B4-BE49-F238E27FC236}">
              <a16:creationId xmlns:a16="http://schemas.microsoft.com/office/drawing/2014/main" id="{202B76B8-00A6-401D-B233-4C9C0D8D6B95}"/>
            </a:ext>
          </a:extLst>
        </xdr:cNvPr>
        <xdr:cNvSpPr txBox="1"/>
      </xdr:nvSpPr>
      <xdr:spPr>
        <a:xfrm>
          <a:off x="5081587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625" name="TextBox 1624">
          <a:extLst>
            <a:ext uri="{FF2B5EF4-FFF2-40B4-BE49-F238E27FC236}">
              <a16:creationId xmlns:a16="http://schemas.microsoft.com/office/drawing/2014/main" id="{42BA40E6-DA79-487C-8679-2367EECECF55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626" name="TextBox 1625">
          <a:extLst>
            <a:ext uri="{FF2B5EF4-FFF2-40B4-BE49-F238E27FC236}">
              <a16:creationId xmlns:a16="http://schemas.microsoft.com/office/drawing/2014/main" id="{AE4B78D9-D528-4E9B-A2C0-5A13897C1FB9}"/>
            </a:ext>
          </a:extLst>
        </xdr:cNvPr>
        <xdr:cNvSpPr txBox="1"/>
      </xdr:nvSpPr>
      <xdr:spPr>
        <a:xfrm>
          <a:off x="5081587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627" name="TextBox 1626">
          <a:extLst>
            <a:ext uri="{FF2B5EF4-FFF2-40B4-BE49-F238E27FC236}">
              <a16:creationId xmlns:a16="http://schemas.microsoft.com/office/drawing/2014/main" id="{435F71A5-1EA6-44A1-B20D-54E370CFEB93}"/>
            </a:ext>
          </a:extLst>
        </xdr:cNvPr>
        <xdr:cNvSpPr txBox="1"/>
      </xdr:nvSpPr>
      <xdr:spPr>
        <a:xfrm>
          <a:off x="5083492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628" name="TextBox 1627">
          <a:extLst>
            <a:ext uri="{FF2B5EF4-FFF2-40B4-BE49-F238E27FC236}">
              <a16:creationId xmlns:a16="http://schemas.microsoft.com/office/drawing/2014/main" id="{A3B3DC0B-393A-4CD3-B48A-664B95E2493D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629" name="TextBox 1628">
          <a:extLst>
            <a:ext uri="{FF2B5EF4-FFF2-40B4-BE49-F238E27FC236}">
              <a16:creationId xmlns:a16="http://schemas.microsoft.com/office/drawing/2014/main" id="{57E65D7D-CA93-4D5D-85AD-418DAC5BBC80}"/>
            </a:ext>
          </a:extLst>
        </xdr:cNvPr>
        <xdr:cNvSpPr txBox="1"/>
      </xdr:nvSpPr>
      <xdr:spPr>
        <a:xfrm>
          <a:off x="5081587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630" name="TextBox 1629">
          <a:extLst>
            <a:ext uri="{FF2B5EF4-FFF2-40B4-BE49-F238E27FC236}">
              <a16:creationId xmlns:a16="http://schemas.microsoft.com/office/drawing/2014/main" id="{ABC9B444-A590-4829-B80F-FEEC2CAFB8B9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631" name="TextBox 1630">
          <a:extLst>
            <a:ext uri="{FF2B5EF4-FFF2-40B4-BE49-F238E27FC236}">
              <a16:creationId xmlns:a16="http://schemas.microsoft.com/office/drawing/2014/main" id="{5F527073-F838-426E-BCDE-B0B54767FC33}"/>
            </a:ext>
          </a:extLst>
        </xdr:cNvPr>
        <xdr:cNvSpPr txBox="1"/>
      </xdr:nvSpPr>
      <xdr:spPr>
        <a:xfrm>
          <a:off x="5081587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632" name="TextBox 1631">
          <a:extLst>
            <a:ext uri="{FF2B5EF4-FFF2-40B4-BE49-F238E27FC236}">
              <a16:creationId xmlns:a16="http://schemas.microsoft.com/office/drawing/2014/main" id="{5B11A7E2-F739-4241-8CCF-2A3834A8ADCA}"/>
            </a:ext>
          </a:extLst>
        </xdr:cNvPr>
        <xdr:cNvSpPr txBox="1"/>
      </xdr:nvSpPr>
      <xdr:spPr>
        <a:xfrm>
          <a:off x="5083492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633" name="TextBox 1632">
          <a:extLst>
            <a:ext uri="{FF2B5EF4-FFF2-40B4-BE49-F238E27FC236}">
              <a16:creationId xmlns:a16="http://schemas.microsoft.com/office/drawing/2014/main" id="{797740FC-6422-4DB1-B17E-146C0F40F450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634" name="TextBox 1633">
          <a:extLst>
            <a:ext uri="{FF2B5EF4-FFF2-40B4-BE49-F238E27FC236}">
              <a16:creationId xmlns:a16="http://schemas.microsoft.com/office/drawing/2014/main" id="{1E75F499-5842-42ED-AA20-037F45C835DD}"/>
            </a:ext>
          </a:extLst>
        </xdr:cNvPr>
        <xdr:cNvSpPr txBox="1"/>
      </xdr:nvSpPr>
      <xdr:spPr>
        <a:xfrm>
          <a:off x="5081587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635" name="TextBox 1634">
          <a:extLst>
            <a:ext uri="{FF2B5EF4-FFF2-40B4-BE49-F238E27FC236}">
              <a16:creationId xmlns:a16="http://schemas.microsoft.com/office/drawing/2014/main" id="{147BDCE0-3F52-49F2-9F3E-4A777F1683D0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636" name="TextBox 1635">
          <a:extLst>
            <a:ext uri="{FF2B5EF4-FFF2-40B4-BE49-F238E27FC236}">
              <a16:creationId xmlns:a16="http://schemas.microsoft.com/office/drawing/2014/main" id="{AB74D3B9-3056-4548-9077-8AA14E266D11}"/>
            </a:ext>
          </a:extLst>
        </xdr:cNvPr>
        <xdr:cNvSpPr txBox="1"/>
      </xdr:nvSpPr>
      <xdr:spPr>
        <a:xfrm>
          <a:off x="5081587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637" name="TextBox 1636">
          <a:extLst>
            <a:ext uri="{FF2B5EF4-FFF2-40B4-BE49-F238E27FC236}">
              <a16:creationId xmlns:a16="http://schemas.microsoft.com/office/drawing/2014/main" id="{341C69AE-2FEF-48D9-AE71-33872A7DADAA}"/>
            </a:ext>
          </a:extLst>
        </xdr:cNvPr>
        <xdr:cNvSpPr txBox="1"/>
      </xdr:nvSpPr>
      <xdr:spPr>
        <a:xfrm>
          <a:off x="5083492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638" name="TextBox 1637">
          <a:extLst>
            <a:ext uri="{FF2B5EF4-FFF2-40B4-BE49-F238E27FC236}">
              <a16:creationId xmlns:a16="http://schemas.microsoft.com/office/drawing/2014/main" id="{1FF593C8-4E6B-4828-9FEE-A467F5B1EC78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639" name="TextBox 1638">
          <a:extLst>
            <a:ext uri="{FF2B5EF4-FFF2-40B4-BE49-F238E27FC236}">
              <a16:creationId xmlns:a16="http://schemas.microsoft.com/office/drawing/2014/main" id="{B7ABC415-6B28-44BA-876A-8EC4A0F0E138}"/>
            </a:ext>
          </a:extLst>
        </xdr:cNvPr>
        <xdr:cNvSpPr txBox="1"/>
      </xdr:nvSpPr>
      <xdr:spPr>
        <a:xfrm>
          <a:off x="5081587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640" name="TextBox 1639">
          <a:extLst>
            <a:ext uri="{FF2B5EF4-FFF2-40B4-BE49-F238E27FC236}">
              <a16:creationId xmlns:a16="http://schemas.microsoft.com/office/drawing/2014/main" id="{C8E37AA9-BE34-4040-98BE-B90AB2D50F04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641" name="TextBox 1640">
          <a:extLst>
            <a:ext uri="{FF2B5EF4-FFF2-40B4-BE49-F238E27FC236}">
              <a16:creationId xmlns:a16="http://schemas.microsoft.com/office/drawing/2014/main" id="{21C9248D-565B-41B2-87E7-9BD5937E7FAC}"/>
            </a:ext>
          </a:extLst>
        </xdr:cNvPr>
        <xdr:cNvSpPr txBox="1"/>
      </xdr:nvSpPr>
      <xdr:spPr>
        <a:xfrm>
          <a:off x="5081587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642" name="TextBox 1641">
          <a:extLst>
            <a:ext uri="{FF2B5EF4-FFF2-40B4-BE49-F238E27FC236}">
              <a16:creationId xmlns:a16="http://schemas.microsoft.com/office/drawing/2014/main" id="{D3252473-1090-41BF-8848-8B5B3B0827E5}"/>
            </a:ext>
          </a:extLst>
        </xdr:cNvPr>
        <xdr:cNvSpPr txBox="1"/>
      </xdr:nvSpPr>
      <xdr:spPr>
        <a:xfrm>
          <a:off x="5083492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643" name="TextBox 1642">
          <a:extLst>
            <a:ext uri="{FF2B5EF4-FFF2-40B4-BE49-F238E27FC236}">
              <a16:creationId xmlns:a16="http://schemas.microsoft.com/office/drawing/2014/main" id="{3E0C6AB2-3443-4E02-A89B-96CEE8F32B32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644" name="TextBox 1643">
          <a:extLst>
            <a:ext uri="{FF2B5EF4-FFF2-40B4-BE49-F238E27FC236}">
              <a16:creationId xmlns:a16="http://schemas.microsoft.com/office/drawing/2014/main" id="{2B3F5132-2B56-4F78-AC12-ECED05F5973F}"/>
            </a:ext>
          </a:extLst>
        </xdr:cNvPr>
        <xdr:cNvSpPr txBox="1"/>
      </xdr:nvSpPr>
      <xdr:spPr>
        <a:xfrm>
          <a:off x="5081587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645" name="TextBox 1644">
          <a:extLst>
            <a:ext uri="{FF2B5EF4-FFF2-40B4-BE49-F238E27FC236}">
              <a16:creationId xmlns:a16="http://schemas.microsoft.com/office/drawing/2014/main" id="{6DB669D4-6D9F-494B-BB7F-104A41FBC3D1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646" name="TextBox 1645">
          <a:extLst>
            <a:ext uri="{FF2B5EF4-FFF2-40B4-BE49-F238E27FC236}">
              <a16:creationId xmlns:a16="http://schemas.microsoft.com/office/drawing/2014/main" id="{E0E2EB41-AABC-44D4-B1DB-64E923CD3CF7}"/>
            </a:ext>
          </a:extLst>
        </xdr:cNvPr>
        <xdr:cNvSpPr txBox="1"/>
      </xdr:nvSpPr>
      <xdr:spPr>
        <a:xfrm>
          <a:off x="5081587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647" name="TextBox 1646">
          <a:extLst>
            <a:ext uri="{FF2B5EF4-FFF2-40B4-BE49-F238E27FC236}">
              <a16:creationId xmlns:a16="http://schemas.microsoft.com/office/drawing/2014/main" id="{276ED54E-E1BF-4146-A24B-074BB85BAD49}"/>
            </a:ext>
          </a:extLst>
        </xdr:cNvPr>
        <xdr:cNvSpPr txBox="1"/>
      </xdr:nvSpPr>
      <xdr:spPr>
        <a:xfrm>
          <a:off x="5083492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648" name="TextBox 1647">
          <a:extLst>
            <a:ext uri="{FF2B5EF4-FFF2-40B4-BE49-F238E27FC236}">
              <a16:creationId xmlns:a16="http://schemas.microsoft.com/office/drawing/2014/main" id="{628862C3-17C5-4A2C-A67A-D15D1E11D67F}"/>
            </a:ext>
          </a:extLst>
        </xdr:cNvPr>
        <xdr:cNvSpPr txBox="1"/>
      </xdr:nvSpPr>
      <xdr:spPr>
        <a:xfrm>
          <a:off x="5081587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649" name="TextBox 1648">
          <a:extLst>
            <a:ext uri="{FF2B5EF4-FFF2-40B4-BE49-F238E27FC236}">
              <a16:creationId xmlns:a16="http://schemas.microsoft.com/office/drawing/2014/main" id="{65BC95D7-2D98-4EA9-90A1-C6CFF242BB6B}"/>
            </a:ext>
          </a:extLst>
        </xdr:cNvPr>
        <xdr:cNvSpPr txBox="1"/>
      </xdr:nvSpPr>
      <xdr:spPr>
        <a:xfrm>
          <a:off x="5083492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650" name="TextBox 1649">
          <a:extLst>
            <a:ext uri="{FF2B5EF4-FFF2-40B4-BE49-F238E27FC236}">
              <a16:creationId xmlns:a16="http://schemas.microsoft.com/office/drawing/2014/main" id="{42DD7C8B-AACB-4B74-9631-C07792386C4A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651" name="TextBox 1650">
          <a:extLst>
            <a:ext uri="{FF2B5EF4-FFF2-40B4-BE49-F238E27FC236}">
              <a16:creationId xmlns:a16="http://schemas.microsoft.com/office/drawing/2014/main" id="{74F78BAC-2215-4CEF-BDF6-6A24C9DF0E41}"/>
            </a:ext>
          </a:extLst>
        </xdr:cNvPr>
        <xdr:cNvSpPr txBox="1"/>
      </xdr:nvSpPr>
      <xdr:spPr>
        <a:xfrm>
          <a:off x="5081587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652" name="TextBox 1651">
          <a:extLst>
            <a:ext uri="{FF2B5EF4-FFF2-40B4-BE49-F238E27FC236}">
              <a16:creationId xmlns:a16="http://schemas.microsoft.com/office/drawing/2014/main" id="{6BB1F651-7078-450B-96BF-ECA02646649C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653" name="TextBox 1652">
          <a:extLst>
            <a:ext uri="{FF2B5EF4-FFF2-40B4-BE49-F238E27FC236}">
              <a16:creationId xmlns:a16="http://schemas.microsoft.com/office/drawing/2014/main" id="{5C4DFD9C-9D5A-41EA-9CF9-5534AF178897}"/>
            </a:ext>
          </a:extLst>
        </xdr:cNvPr>
        <xdr:cNvSpPr txBox="1"/>
      </xdr:nvSpPr>
      <xdr:spPr>
        <a:xfrm>
          <a:off x="5081587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654" name="TextBox 1653">
          <a:extLst>
            <a:ext uri="{FF2B5EF4-FFF2-40B4-BE49-F238E27FC236}">
              <a16:creationId xmlns:a16="http://schemas.microsoft.com/office/drawing/2014/main" id="{F7ED9F80-2174-4A21-A623-5F67A73DC58C}"/>
            </a:ext>
          </a:extLst>
        </xdr:cNvPr>
        <xdr:cNvSpPr txBox="1"/>
      </xdr:nvSpPr>
      <xdr:spPr>
        <a:xfrm>
          <a:off x="5083492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655" name="TextBox 1654">
          <a:extLst>
            <a:ext uri="{FF2B5EF4-FFF2-40B4-BE49-F238E27FC236}">
              <a16:creationId xmlns:a16="http://schemas.microsoft.com/office/drawing/2014/main" id="{6286BA73-5B22-48D4-9641-060B9750D748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656" name="TextBox 1655">
          <a:extLst>
            <a:ext uri="{FF2B5EF4-FFF2-40B4-BE49-F238E27FC236}">
              <a16:creationId xmlns:a16="http://schemas.microsoft.com/office/drawing/2014/main" id="{6FBB9BAC-CDAC-4FC5-8984-2D9B33EE2D96}"/>
            </a:ext>
          </a:extLst>
        </xdr:cNvPr>
        <xdr:cNvSpPr txBox="1"/>
      </xdr:nvSpPr>
      <xdr:spPr>
        <a:xfrm>
          <a:off x="5081587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657" name="TextBox 1656">
          <a:extLst>
            <a:ext uri="{FF2B5EF4-FFF2-40B4-BE49-F238E27FC236}">
              <a16:creationId xmlns:a16="http://schemas.microsoft.com/office/drawing/2014/main" id="{090A45FA-CF14-4B64-A33A-9F3E9E5E7300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658" name="TextBox 1657">
          <a:extLst>
            <a:ext uri="{FF2B5EF4-FFF2-40B4-BE49-F238E27FC236}">
              <a16:creationId xmlns:a16="http://schemas.microsoft.com/office/drawing/2014/main" id="{B6CAF3A8-1BAE-4623-8EAB-2A52D0CF7B31}"/>
            </a:ext>
          </a:extLst>
        </xdr:cNvPr>
        <xdr:cNvSpPr txBox="1"/>
      </xdr:nvSpPr>
      <xdr:spPr>
        <a:xfrm>
          <a:off x="5081587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659" name="TextBox 1658">
          <a:extLst>
            <a:ext uri="{FF2B5EF4-FFF2-40B4-BE49-F238E27FC236}">
              <a16:creationId xmlns:a16="http://schemas.microsoft.com/office/drawing/2014/main" id="{7B0F088F-FEE0-40FF-A723-94F26271C42A}"/>
            </a:ext>
          </a:extLst>
        </xdr:cNvPr>
        <xdr:cNvSpPr txBox="1"/>
      </xdr:nvSpPr>
      <xdr:spPr>
        <a:xfrm>
          <a:off x="5083492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660" name="TextBox 1659">
          <a:extLst>
            <a:ext uri="{FF2B5EF4-FFF2-40B4-BE49-F238E27FC236}">
              <a16:creationId xmlns:a16="http://schemas.microsoft.com/office/drawing/2014/main" id="{082BC127-66A6-4DDD-BF11-53A3D3B69CE3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661" name="TextBox 1660">
          <a:extLst>
            <a:ext uri="{FF2B5EF4-FFF2-40B4-BE49-F238E27FC236}">
              <a16:creationId xmlns:a16="http://schemas.microsoft.com/office/drawing/2014/main" id="{DF2007E6-5137-4471-A9D5-B3D291A61816}"/>
            </a:ext>
          </a:extLst>
        </xdr:cNvPr>
        <xdr:cNvSpPr txBox="1"/>
      </xdr:nvSpPr>
      <xdr:spPr>
        <a:xfrm>
          <a:off x="5081587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662" name="TextBox 1661">
          <a:extLst>
            <a:ext uri="{FF2B5EF4-FFF2-40B4-BE49-F238E27FC236}">
              <a16:creationId xmlns:a16="http://schemas.microsoft.com/office/drawing/2014/main" id="{5A3E02CB-C9F6-4E51-80A9-1AD90A489C41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663" name="TextBox 1662">
          <a:extLst>
            <a:ext uri="{FF2B5EF4-FFF2-40B4-BE49-F238E27FC236}">
              <a16:creationId xmlns:a16="http://schemas.microsoft.com/office/drawing/2014/main" id="{1CB9FAA9-2A4C-421B-AC90-444CD6CE8686}"/>
            </a:ext>
          </a:extLst>
        </xdr:cNvPr>
        <xdr:cNvSpPr txBox="1"/>
      </xdr:nvSpPr>
      <xdr:spPr>
        <a:xfrm>
          <a:off x="5081587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664" name="TextBox 1663">
          <a:extLst>
            <a:ext uri="{FF2B5EF4-FFF2-40B4-BE49-F238E27FC236}">
              <a16:creationId xmlns:a16="http://schemas.microsoft.com/office/drawing/2014/main" id="{8A340752-37DE-4EE1-A1CC-A6DB296C97F4}"/>
            </a:ext>
          </a:extLst>
        </xdr:cNvPr>
        <xdr:cNvSpPr txBox="1"/>
      </xdr:nvSpPr>
      <xdr:spPr>
        <a:xfrm>
          <a:off x="5083492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665" name="TextBox 1664">
          <a:extLst>
            <a:ext uri="{FF2B5EF4-FFF2-40B4-BE49-F238E27FC236}">
              <a16:creationId xmlns:a16="http://schemas.microsoft.com/office/drawing/2014/main" id="{329D7765-6793-474B-A6BB-00E3693C9ACE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666" name="TextBox 1665">
          <a:extLst>
            <a:ext uri="{FF2B5EF4-FFF2-40B4-BE49-F238E27FC236}">
              <a16:creationId xmlns:a16="http://schemas.microsoft.com/office/drawing/2014/main" id="{467680E3-4E2D-4938-BF62-D61DBF392ED0}"/>
            </a:ext>
          </a:extLst>
        </xdr:cNvPr>
        <xdr:cNvSpPr txBox="1"/>
      </xdr:nvSpPr>
      <xdr:spPr>
        <a:xfrm>
          <a:off x="5081587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667" name="TextBox 1666">
          <a:extLst>
            <a:ext uri="{FF2B5EF4-FFF2-40B4-BE49-F238E27FC236}">
              <a16:creationId xmlns:a16="http://schemas.microsoft.com/office/drawing/2014/main" id="{2D15A660-5F6C-40BB-AE52-6B9ABBD9046A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668" name="TextBox 1667">
          <a:extLst>
            <a:ext uri="{FF2B5EF4-FFF2-40B4-BE49-F238E27FC236}">
              <a16:creationId xmlns:a16="http://schemas.microsoft.com/office/drawing/2014/main" id="{94163B3B-9CCA-4117-9B06-82F4774D472C}"/>
            </a:ext>
          </a:extLst>
        </xdr:cNvPr>
        <xdr:cNvSpPr txBox="1"/>
      </xdr:nvSpPr>
      <xdr:spPr>
        <a:xfrm>
          <a:off x="5081587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669" name="TextBox 1668">
          <a:extLst>
            <a:ext uri="{FF2B5EF4-FFF2-40B4-BE49-F238E27FC236}">
              <a16:creationId xmlns:a16="http://schemas.microsoft.com/office/drawing/2014/main" id="{0537C16A-2285-4A02-8A54-2CEF9DEB8D1E}"/>
            </a:ext>
          </a:extLst>
        </xdr:cNvPr>
        <xdr:cNvSpPr txBox="1"/>
      </xdr:nvSpPr>
      <xdr:spPr>
        <a:xfrm>
          <a:off x="5083492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670" name="TextBox 1669">
          <a:extLst>
            <a:ext uri="{FF2B5EF4-FFF2-40B4-BE49-F238E27FC236}">
              <a16:creationId xmlns:a16="http://schemas.microsoft.com/office/drawing/2014/main" id="{D9092697-958B-49EF-AD05-17985515A28A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671" name="TextBox 1670">
          <a:extLst>
            <a:ext uri="{FF2B5EF4-FFF2-40B4-BE49-F238E27FC236}">
              <a16:creationId xmlns:a16="http://schemas.microsoft.com/office/drawing/2014/main" id="{5EB540EE-3D53-407F-814C-F6FDE7E4717F}"/>
            </a:ext>
          </a:extLst>
        </xdr:cNvPr>
        <xdr:cNvSpPr txBox="1"/>
      </xdr:nvSpPr>
      <xdr:spPr>
        <a:xfrm>
          <a:off x="5081587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672" name="TextBox 1671">
          <a:extLst>
            <a:ext uri="{FF2B5EF4-FFF2-40B4-BE49-F238E27FC236}">
              <a16:creationId xmlns:a16="http://schemas.microsoft.com/office/drawing/2014/main" id="{A3611B3E-135F-4618-8667-AF95B121CD1E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673" name="TextBox 1672">
          <a:extLst>
            <a:ext uri="{FF2B5EF4-FFF2-40B4-BE49-F238E27FC236}">
              <a16:creationId xmlns:a16="http://schemas.microsoft.com/office/drawing/2014/main" id="{A8583702-7699-4CEA-B626-6BDEADAFB9DF}"/>
            </a:ext>
          </a:extLst>
        </xdr:cNvPr>
        <xdr:cNvSpPr txBox="1"/>
      </xdr:nvSpPr>
      <xdr:spPr>
        <a:xfrm>
          <a:off x="5081587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674" name="TextBox 1673">
          <a:extLst>
            <a:ext uri="{FF2B5EF4-FFF2-40B4-BE49-F238E27FC236}">
              <a16:creationId xmlns:a16="http://schemas.microsoft.com/office/drawing/2014/main" id="{BA0B47FF-919C-4AAF-AA23-BBF85D4506D0}"/>
            </a:ext>
          </a:extLst>
        </xdr:cNvPr>
        <xdr:cNvSpPr txBox="1"/>
      </xdr:nvSpPr>
      <xdr:spPr>
        <a:xfrm>
          <a:off x="5083492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675" name="TextBox 1674">
          <a:extLst>
            <a:ext uri="{FF2B5EF4-FFF2-40B4-BE49-F238E27FC236}">
              <a16:creationId xmlns:a16="http://schemas.microsoft.com/office/drawing/2014/main" id="{EC9DF44D-7C37-4551-BDFE-DC5B976EDEC6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676" name="TextBox 1675">
          <a:extLst>
            <a:ext uri="{FF2B5EF4-FFF2-40B4-BE49-F238E27FC236}">
              <a16:creationId xmlns:a16="http://schemas.microsoft.com/office/drawing/2014/main" id="{F08CEF51-0620-4F19-BE88-FA22155B9047}"/>
            </a:ext>
          </a:extLst>
        </xdr:cNvPr>
        <xdr:cNvSpPr txBox="1"/>
      </xdr:nvSpPr>
      <xdr:spPr>
        <a:xfrm>
          <a:off x="5081587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677" name="TextBox 1676">
          <a:extLst>
            <a:ext uri="{FF2B5EF4-FFF2-40B4-BE49-F238E27FC236}">
              <a16:creationId xmlns:a16="http://schemas.microsoft.com/office/drawing/2014/main" id="{4358D44F-D85D-41DE-A9FB-C74AC9F69B0C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678" name="TextBox 1677">
          <a:extLst>
            <a:ext uri="{FF2B5EF4-FFF2-40B4-BE49-F238E27FC236}">
              <a16:creationId xmlns:a16="http://schemas.microsoft.com/office/drawing/2014/main" id="{B56490AA-9044-416A-9E85-4514BE139020}"/>
            </a:ext>
          </a:extLst>
        </xdr:cNvPr>
        <xdr:cNvSpPr txBox="1"/>
      </xdr:nvSpPr>
      <xdr:spPr>
        <a:xfrm>
          <a:off x="5081587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679" name="TextBox 1678">
          <a:extLst>
            <a:ext uri="{FF2B5EF4-FFF2-40B4-BE49-F238E27FC236}">
              <a16:creationId xmlns:a16="http://schemas.microsoft.com/office/drawing/2014/main" id="{C14819ED-1E6B-433D-87F5-E4A261C9E388}"/>
            </a:ext>
          </a:extLst>
        </xdr:cNvPr>
        <xdr:cNvSpPr txBox="1"/>
      </xdr:nvSpPr>
      <xdr:spPr>
        <a:xfrm>
          <a:off x="5083492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680" name="TextBox 1679">
          <a:extLst>
            <a:ext uri="{FF2B5EF4-FFF2-40B4-BE49-F238E27FC236}">
              <a16:creationId xmlns:a16="http://schemas.microsoft.com/office/drawing/2014/main" id="{7C9F2240-097B-443F-9DAA-CC12F082ED3C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681" name="TextBox 1680">
          <a:extLst>
            <a:ext uri="{FF2B5EF4-FFF2-40B4-BE49-F238E27FC236}">
              <a16:creationId xmlns:a16="http://schemas.microsoft.com/office/drawing/2014/main" id="{175BAFE1-406B-4646-BA74-DC8F9DF04348}"/>
            </a:ext>
          </a:extLst>
        </xdr:cNvPr>
        <xdr:cNvSpPr txBox="1"/>
      </xdr:nvSpPr>
      <xdr:spPr>
        <a:xfrm>
          <a:off x="5081587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682" name="TextBox 1681">
          <a:extLst>
            <a:ext uri="{FF2B5EF4-FFF2-40B4-BE49-F238E27FC236}">
              <a16:creationId xmlns:a16="http://schemas.microsoft.com/office/drawing/2014/main" id="{A501F296-833E-48CB-A356-40F402FAE65C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683" name="TextBox 1682">
          <a:extLst>
            <a:ext uri="{FF2B5EF4-FFF2-40B4-BE49-F238E27FC236}">
              <a16:creationId xmlns:a16="http://schemas.microsoft.com/office/drawing/2014/main" id="{3C49888A-B6B3-43D3-8107-951F003B30B5}"/>
            </a:ext>
          </a:extLst>
        </xdr:cNvPr>
        <xdr:cNvSpPr txBox="1"/>
      </xdr:nvSpPr>
      <xdr:spPr>
        <a:xfrm>
          <a:off x="5081587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684" name="TextBox 1683">
          <a:extLst>
            <a:ext uri="{FF2B5EF4-FFF2-40B4-BE49-F238E27FC236}">
              <a16:creationId xmlns:a16="http://schemas.microsoft.com/office/drawing/2014/main" id="{10412CBE-1829-45B6-847C-0D1F3AD4CC9E}"/>
            </a:ext>
          </a:extLst>
        </xdr:cNvPr>
        <xdr:cNvSpPr txBox="1"/>
      </xdr:nvSpPr>
      <xdr:spPr>
        <a:xfrm>
          <a:off x="5083492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685" name="TextBox 1684">
          <a:extLst>
            <a:ext uri="{FF2B5EF4-FFF2-40B4-BE49-F238E27FC236}">
              <a16:creationId xmlns:a16="http://schemas.microsoft.com/office/drawing/2014/main" id="{F0257286-9E08-4ABF-A8EB-F6FB44420BD2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686" name="TextBox 1685">
          <a:extLst>
            <a:ext uri="{FF2B5EF4-FFF2-40B4-BE49-F238E27FC236}">
              <a16:creationId xmlns:a16="http://schemas.microsoft.com/office/drawing/2014/main" id="{CDCBD100-8E9E-49BB-A168-559BDF4FD9F9}"/>
            </a:ext>
          </a:extLst>
        </xdr:cNvPr>
        <xdr:cNvSpPr txBox="1"/>
      </xdr:nvSpPr>
      <xdr:spPr>
        <a:xfrm>
          <a:off x="5081587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687" name="TextBox 1686">
          <a:extLst>
            <a:ext uri="{FF2B5EF4-FFF2-40B4-BE49-F238E27FC236}">
              <a16:creationId xmlns:a16="http://schemas.microsoft.com/office/drawing/2014/main" id="{FBE3CB2F-A132-416D-BFBD-EF3FF2D2D51C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688" name="TextBox 1687">
          <a:extLst>
            <a:ext uri="{FF2B5EF4-FFF2-40B4-BE49-F238E27FC236}">
              <a16:creationId xmlns:a16="http://schemas.microsoft.com/office/drawing/2014/main" id="{388C5AF8-08C9-4818-9563-3EA6B14C05E8}"/>
            </a:ext>
          </a:extLst>
        </xdr:cNvPr>
        <xdr:cNvSpPr txBox="1"/>
      </xdr:nvSpPr>
      <xdr:spPr>
        <a:xfrm>
          <a:off x="5081587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689" name="TextBox 1688">
          <a:extLst>
            <a:ext uri="{FF2B5EF4-FFF2-40B4-BE49-F238E27FC236}">
              <a16:creationId xmlns:a16="http://schemas.microsoft.com/office/drawing/2014/main" id="{C764E9E2-EF5C-44ED-9256-79F997D3911A}"/>
            </a:ext>
          </a:extLst>
        </xdr:cNvPr>
        <xdr:cNvSpPr txBox="1"/>
      </xdr:nvSpPr>
      <xdr:spPr>
        <a:xfrm>
          <a:off x="5083492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690" name="TextBox 1689">
          <a:extLst>
            <a:ext uri="{FF2B5EF4-FFF2-40B4-BE49-F238E27FC236}">
              <a16:creationId xmlns:a16="http://schemas.microsoft.com/office/drawing/2014/main" id="{DE1C0DEB-65B5-43C3-9C1F-DF7D28420F81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691" name="TextBox 1690">
          <a:extLst>
            <a:ext uri="{FF2B5EF4-FFF2-40B4-BE49-F238E27FC236}">
              <a16:creationId xmlns:a16="http://schemas.microsoft.com/office/drawing/2014/main" id="{700BF73B-2709-40BE-9312-562489AFBA95}"/>
            </a:ext>
          </a:extLst>
        </xdr:cNvPr>
        <xdr:cNvSpPr txBox="1"/>
      </xdr:nvSpPr>
      <xdr:spPr>
        <a:xfrm>
          <a:off x="5081587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692" name="TextBox 1691">
          <a:extLst>
            <a:ext uri="{FF2B5EF4-FFF2-40B4-BE49-F238E27FC236}">
              <a16:creationId xmlns:a16="http://schemas.microsoft.com/office/drawing/2014/main" id="{E3B16427-6F81-4FB6-9A8F-79B02914E183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693" name="TextBox 1692">
          <a:extLst>
            <a:ext uri="{FF2B5EF4-FFF2-40B4-BE49-F238E27FC236}">
              <a16:creationId xmlns:a16="http://schemas.microsoft.com/office/drawing/2014/main" id="{6D0E46F8-A8D8-44EA-9458-1672AEBA0E42}"/>
            </a:ext>
          </a:extLst>
        </xdr:cNvPr>
        <xdr:cNvSpPr txBox="1"/>
      </xdr:nvSpPr>
      <xdr:spPr>
        <a:xfrm>
          <a:off x="5081587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694" name="TextBox 1693">
          <a:extLst>
            <a:ext uri="{FF2B5EF4-FFF2-40B4-BE49-F238E27FC236}">
              <a16:creationId xmlns:a16="http://schemas.microsoft.com/office/drawing/2014/main" id="{6D2CA6DE-5387-498C-AB23-24AD5C11A1C0}"/>
            </a:ext>
          </a:extLst>
        </xdr:cNvPr>
        <xdr:cNvSpPr txBox="1"/>
      </xdr:nvSpPr>
      <xdr:spPr>
        <a:xfrm>
          <a:off x="5083492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695" name="TextBox 1694">
          <a:extLst>
            <a:ext uri="{FF2B5EF4-FFF2-40B4-BE49-F238E27FC236}">
              <a16:creationId xmlns:a16="http://schemas.microsoft.com/office/drawing/2014/main" id="{0D9727B5-5B45-436F-9BFB-6F1F2A6DB0F5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696" name="TextBox 1695">
          <a:extLst>
            <a:ext uri="{FF2B5EF4-FFF2-40B4-BE49-F238E27FC236}">
              <a16:creationId xmlns:a16="http://schemas.microsoft.com/office/drawing/2014/main" id="{EF43AF30-288F-4A1F-B68A-CB6513FBC666}"/>
            </a:ext>
          </a:extLst>
        </xdr:cNvPr>
        <xdr:cNvSpPr txBox="1"/>
      </xdr:nvSpPr>
      <xdr:spPr>
        <a:xfrm>
          <a:off x="5081587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697" name="TextBox 1696">
          <a:extLst>
            <a:ext uri="{FF2B5EF4-FFF2-40B4-BE49-F238E27FC236}">
              <a16:creationId xmlns:a16="http://schemas.microsoft.com/office/drawing/2014/main" id="{02DB07CA-70E6-4FFE-AB39-C653E9C4BC58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698" name="TextBox 1697">
          <a:extLst>
            <a:ext uri="{FF2B5EF4-FFF2-40B4-BE49-F238E27FC236}">
              <a16:creationId xmlns:a16="http://schemas.microsoft.com/office/drawing/2014/main" id="{CD54E1C5-B914-412C-B748-34D0847A2CE4}"/>
            </a:ext>
          </a:extLst>
        </xdr:cNvPr>
        <xdr:cNvSpPr txBox="1"/>
      </xdr:nvSpPr>
      <xdr:spPr>
        <a:xfrm>
          <a:off x="5081587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699" name="TextBox 1698">
          <a:extLst>
            <a:ext uri="{FF2B5EF4-FFF2-40B4-BE49-F238E27FC236}">
              <a16:creationId xmlns:a16="http://schemas.microsoft.com/office/drawing/2014/main" id="{40FDA2C2-0719-4F8F-9BB2-EAF41A314216}"/>
            </a:ext>
          </a:extLst>
        </xdr:cNvPr>
        <xdr:cNvSpPr txBox="1"/>
      </xdr:nvSpPr>
      <xdr:spPr>
        <a:xfrm>
          <a:off x="5083492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700" name="TextBox 1699">
          <a:extLst>
            <a:ext uri="{FF2B5EF4-FFF2-40B4-BE49-F238E27FC236}">
              <a16:creationId xmlns:a16="http://schemas.microsoft.com/office/drawing/2014/main" id="{BC783908-8012-491C-9B9C-4BF3B9CE30AB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701" name="TextBox 1700">
          <a:extLst>
            <a:ext uri="{FF2B5EF4-FFF2-40B4-BE49-F238E27FC236}">
              <a16:creationId xmlns:a16="http://schemas.microsoft.com/office/drawing/2014/main" id="{E09EF3FE-AA6D-4DE9-8B38-C0091B47B952}"/>
            </a:ext>
          </a:extLst>
        </xdr:cNvPr>
        <xdr:cNvSpPr txBox="1"/>
      </xdr:nvSpPr>
      <xdr:spPr>
        <a:xfrm>
          <a:off x="5081587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702" name="TextBox 1701">
          <a:extLst>
            <a:ext uri="{FF2B5EF4-FFF2-40B4-BE49-F238E27FC236}">
              <a16:creationId xmlns:a16="http://schemas.microsoft.com/office/drawing/2014/main" id="{B93A6657-B585-4D6E-A399-785E83AF7999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703" name="TextBox 1702">
          <a:extLst>
            <a:ext uri="{FF2B5EF4-FFF2-40B4-BE49-F238E27FC236}">
              <a16:creationId xmlns:a16="http://schemas.microsoft.com/office/drawing/2014/main" id="{54FCEE23-4658-44E4-B386-967084E4CA46}"/>
            </a:ext>
          </a:extLst>
        </xdr:cNvPr>
        <xdr:cNvSpPr txBox="1"/>
      </xdr:nvSpPr>
      <xdr:spPr>
        <a:xfrm>
          <a:off x="5081587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704" name="TextBox 1703">
          <a:extLst>
            <a:ext uri="{FF2B5EF4-FFF2-40B4-BE49-F238E27FC236}">
              <a16:creationId xmlns:a16="http://schemas.microsoft.com/office/drawing/2014/main" id="{62853391-EF9C-4F64-A5AC-C23F4A944082}"/>
            </a:ext>
          </a:extLst>
        </xdr:cNvPr>
        <xdr:cNvSpPr txBox="1"/>
      </xdr:nvSpPr>
      <xdr:spPr>
        <a:xfrm>
          <a:off x="5083492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705" name="TextBox 1704">
          <a:extLst>
            <a:ext uri="{FF2B5EF4-FFF2-40B4-BE49-F238E27FC236}">
              <a16:creationId xmlns:a16="http://schemas.microsoft.com/office/drawing/2014/main" id="{AF34F538-ECAD-405B-8334-3F6256F8B0E0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706" name="TextBox 1705">
          <a:extLst>
            <a:ext uri="{FF2B5EF4-FFF2-40B4-BE49-F238E27FC236}">
              <a16:creationId xmlns:a16="http://schemas.microsoft.com/office/drawing/2014/main" id="{00B32515-38C9-43E4-83AF-206DD03492A6}"/>
            </a:ext>
          </a:extLst>
        </xdr:cNvPr>
        <xdr:cNvSpPr txBox="1"/>
      </xdr:nvSpPr>
      <xdr:spPr>
        <a:xfrm>
          <a:off x="5081587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707" name="TextBox 1706">
          <a:extLst>
            <a:ext uri="{FF2B5EF4-FFF2-40B4-BE49-F238E27FC236}">
              <a16:creationId xmlns:a16="http://schemas.microsoft.com/office/drawing/2014/main" id="{A6AC120B-091C-495D-925E-39B81556F736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708" name="TextBox 1707">
          <a:extLst>
            <a:ext uri="{FF2B5EF4-FFF2-40B4-BE49-F238E27FC236}">
              <a16:creationId xmlns:a16="http://schemas.microsoft.com/office/drawing/2014/main" id="{3FF2F872-7396-4844-81BD-642D45F07050}"/>
            </a:ext>
          </a:extLst>
        </xdr:cNvPr>
        <xdr:cNvSpPr txBox="1"/>
      </xdr:nvSpPr>
      <xdr:spPr>
        <a:xfrm>
          <a:off x="5081587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709" name="TextBox 1708">
          <a:extLst>
            <a:ext uri="{FF2B5EF4-FFF2-40B4-BE49-F238E27FC236}">
              <a16:creationId xmlns:a16="http://schemas.microsoft.com/office/drawing/2014/main" id="{A109E3D8-A453-4617-83CA-9C9F309A8951}"/>
            </a:ext>
          </a:extLst>
        </xdr:cNvPr>
        <xdr:cNvSpPr txBox="1"/>
      </xdr:nvSpPr>
      <xdr:spPr>
        <a:xfrm>
          <a:off x="5083492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710" name="TextBox 1709">
          <a:extLst>
            <a:ext uri="{FF2B5EF4-FFF2-40B4-BE49-F238E27FC236}">
              <a16:creationId xmlns:a16="http://schemas.microsoft.com/office/drawing/2014/main" id="{DDC91387-013C-416F-9B3B-FA34AD443393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711" name="TextBox 1710">
          <a:extLst>
            <a:ext uri="{FF2B5EF4-FFF2-40B4-BE49-F238E27FC236}">
              <a16:creationId xmlns:a16="http://schemas.microsoft.com/office/drawing/2014/main" id="{94F01820-E705-4BBF-B120-89E35B67BB0B}"/>
            </a:ext>
          </a:extLst>
        </xdr:cNvPr>
        <xdr:cNvSpPr txBox="1"/>
      </xdr:nvSpPr>
      <xdr:spPr>
        <a:xfrm>
          <a:off x="5081587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712" name="TextBox 1711">
          <a:extLst>
            <a:ext uri="{FF2B5EF4-FFF2-40B4-BE49-F238E27FC236}">
              <a16:creationId xmlns:a16="http://schemas.microsoft.com/office/drawing/2014/main" id="{C48FF425-3E96-4204-BDBF-373A1BD52174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713" name="TextBox 1712">
          <a:extLst>
            <a:ext uri="{FF2B5EF4-FFF2-40B4-BE49-F238E27FC236}">
              <a16:creationId xmlns:a16="http://schemas.microsoft.com/office/drawing/2014/main" id="{896A681E-ACAB-4B1B-A080-F5BFA077DB7D}"/>
            </a:ext>
          </a:extLst>
        </xdr:cNvPr>
        <xdr:cNvSpPr txBox="1"/>
      </xdr:nvSpPr>
      <xdr:spPr>
        <a:xfrm>
          <a:off x="5081587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714" name="TextBox 1713">
          <a:extLst>
            <a:ext uri="{FF2B5EF4-FFF2-40B4-BE49-F238E27FC236}">
              <a16:creationId xmlns:a16="http://schemas.microsoft.com/office/drawing/2014/main" id="{F940168D-F771-4906-935D-5B2E8D79FE30}"/>
            </a:ext>
          </a:extLst>
        </xdr:cNvPr>
        <xdr:cNvSpPr txBox="1"/>
      </xdr:nvSpPr>
      <xdr:spPr>
        <a:xfrm>
          <a:off x="5083492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715" name="TextBox 1714">
          <a:extLst>
            <a:ext uri="{FF2B5EF4-FFF2-40B4-BE49-F238E27FC236}">
              <a16:creationId xmlns:a16="http://schemas.microsoft.com/office/drawing/2014/main" id="{6468FFC6-0DB0-423C-A0E4-01B8ADA372AF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716" name="TextBox 1715">
          <a:extLst>
            <a:ext uri="{FF2B5EF4-FFF2-40B4-BE49-F238E27FC236}">
              <a16:creationId xmlns:a16="http://schemas.microsoft.com/office/drawing/2014/main" id="{4628CB64-93E7-4DFE-8AAC-D2ED1D0EECEF}"/>
            </a:ext>
          </a:extLst>
        </xdr:cNvPr>
        <xdr:cNvSpPr txBox="1"/>
      </xdr:nvSpPr>
      <xdr:spPr>
        <a:xfrm>
          <a:off x="5081587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717" name="TextBox 1716">
          <a:extLst>
            <a:ext uri="{FF2B5EF4-FFF2-40B4-BE49-F238E27FC236}">
              <a16:creationId xmlns:a16="http://schemas.microsoft.com/office/drawing/2014/main" id="{08097ECE-DA10-48EE-97A4-02011493567F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718" name="TextBox 1717">
          <a:extLst>
            <a:ext uri="{FF2B5EF4-FFF2-40B4-BE49-F238E27FC236}">
              <a16:creationId xmlns:a16="http://schemas.microsoft.com/office/drawing/2014/main" id="{F785B0A4-FF2D-4539-8DB5-292BD5FFD944}"/>
            </a:ext>
          </a:extLst>
        </xdr:cNvPr>
        <xdr:cNvSpPr txBox="1"/>
      </xdr:nvSpPr>
      <xdr:spPr>
        <a:xfrm>
          <a:off x="5081587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719" name="TextBox 1718">
          <a:extLst>
            <a:ext uri="{FF2B5EF4-FFF2-40B4-BE49-F238E27FC236}">
              <a16:creationId xmlns:a16="http://schemas.microsoft.com/office/drawing/2014/main" id="{C0DA0551-F535-4005-87F6-8FDCD4E83AE6}"/>
            </a:ext>
          </a:extLst>
        </xdr:cNvPr>
        <xdr:cNvSpPr txBox="1"/>
      </xdr:nvSpPr>
      <xdr:spPr>
        <a:xfrm>
          <a:off x="5083492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720" name="TextBox 1719">
          <a:extLst>
            <a:ext uri="{FF2B5EF4-FFF2-40B4-BE49-F238E27FC236}">
              <a16:creationId xmlns:a16="http://schemas.microsoft.com/office/drawing/2014/main" id="{CBFD0AEE-3930-4BAC-B676-C24CE4DA0130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721" name="TextBox 1720">
          <a:extLst>
            <a:ext uri="{FF2B5EF4-FFF2-40B4-BE49-F238E27FC236}">
              <a16:creationId xmlns:a16="http://schemas.microsoft.com/office/drawing/2014/main" id="{4B032D28-DE8A-4F0B-8898-2FCCE4A81A3E}"/>
            </a:ext>
          </a:extLst>
        </xdr:cNvPr>
        <xdr:cNvSpPr txBox="1"/>
      </xdr:nvSpPr>
      <xdr:spPr>
        <a:xfrm>
          <a:off x="5081587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722" name="TextBox 1721">
          <a:extLst>
            <a:ext uri="{FF2B5EF4-FFF2-40B4-BE49-F238E27FC236}">
              <a16:creationId xmlns:a16="http://schemas.microsoft.com/office/drawing/2014/main" id="{AB1158AA-1F42-432D-AD5C-F2F6EDF21D7F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723" name="TextBox 1722">
          <a:extLst>
            <a:ext uri="{FF2B5EF4-FFF2-40B4-BE49-F238E27FC236}">
              <a16:creationId xmlns:a16="http://schemas.microsoft.com/office/drawing/2014/main" id="{69B94AE4-C6A1-4E33-9E84-7DCA2D13FA44}"/>
            </a:ext>
          </a:extLst>
        </xdr:cNvPr>
        <xdr:cNvSpPr txBox="1"/>
      </xdr:nvSpPr>
      <xdr:spPr>
        <a:xfrm>
          <a:off x="5081587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724" name="TextBox 1723">
          <a:extLst>
            <a:ext uri="{FF2B5EF4-FFF2-40B4-BE49-F238E27FC236}">
              <a16:creationId xmlns:a16="http://schemas.microsoft.com/office/drawing/2014/main" id="{C625A277-6412-42D5-82EE-091B14B03549}"/>
            </a:ext>
          </a:extLst>
        </xdr:cNvPr>
        <xdr:cNvSpPr txBox="1"/>
      </xdr:nvSpPr>
      <xdr:spPr>
        <a:xfrm>
          <a:off x="5083492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725" name="TextBox 1724">
          <a:extLst>
            <a:ext uri="{FF2B5EF4-FFF2-40B4-BE49-F238E27FC236}">
              <a16:creationId xmlns:a16="http://schemas.microsoft.com/office/drawing/2014/main" id="{3A8BC0E7-1D76-4F3A-8F42-3A36BD9B80C3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726" name="TextBox 1725">
          <a:extLst>
            <a:ext uri="{FF2B5EF4-FFF2-40B4-BE49-F238E27FC236}">
              <a16:creationId xmlns:a16="http://schemas.microsoft.com/office/drawing/2014/main" id="{CD87B71B-FF8E-47B4-A9E8-49DCD39B3FB9}"/>
            </a:ext>
          </a:extLst>
        </xdr:cNvPr>
        <xdr:cNvSpPr txBox="1"/>
      </xdr:nvSpPr>
      <xdr:spPr>
        <a:xfrm>
          <a:off x="5081587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727" name="TextBox 1726">
          <a:extLst>
            <a:ext uri="{FF2B5EF4-FFF2-40B4-BE49-F238E27FC236}">
              <a16:creationId xmlns:a16="http://schemas.microsoft.com/office/drawing/2014/main" id="{482BEFD8-9CA0-40D4-89A5-AC8A224FC6A0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728" name="TextBox 1727">
          <a:extLst>
            <a:ext uri="{FF2B5EF4-FFF2-40B4-BE49-F238E27FC236}">
              <a16:creationId xmlns:a16="http://schemas.microsoft.com/office/drawing/2014/main" id="{06766924-E6D8-4924-8795-21AF6EFD4191}"/>
            </a:ext>
          </a:extLst>
        </xdr:cNvPr>
        <xdr:cNvSpPr txBox="1"/>
      </xdr:nvSpPr>
      <xdr:spPr>
        <a:xfrm>
          <a:off x="5081587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729" name="TextBox 1728">
          <a:extLst>
            <a:ext uri="{FF2B5EF4-FFF2-40B4-BE49-F238E27FC236}">
              <a16:creationId xmlns:a16="http://schemas.microsoft.com/office/drawing/2014/main" id="{201440C8-67D7-49FE-A9B7-57F26A32C61C}"/>
            </a:ext>
          </a:extLst>
        </xdr:cNvPr>
        <xdr:cNvSpPr txBox="1"/>
      </xdr:nvSpPr>
      <xdr:spPr>
        <a:xfrm>
          <a:off x="5083492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730" name="TextBox 1729">
          <a:extLst>
            <a:ext uri="{FF2B5EF4-FFF2-40B4-BE49-F238E27FC236}">
              <a16:creationId xmlns:a16="http://schemas.microsoft.com/office/drawing/2014/main" id="{694CC8B7-3D2C-44AC-8529-5DE1663AC5CC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731" name="TextBox 1730">
          <a:extLst>
            <a:ext uri="{FF2B5EF4-FFF2-40B4-BE49-F238E27FC236}">
              <a16:creationId xmlns:a16="http://schemas.microsoft.com/office/drawing/2014/main" id="{4CDF8D64-BDA7-4275-9A37-6F8910FAA4FF}"/>
            </a:ext>
          </a:extLst>
        </xdr:cNvPr>
        <xdr:cNvSpPr txBox="1"/>
      </xdr:nvSpPr>
      <xdr:spPr>
        <a:xfrm>
          <a:off x="5081587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732" name="TextBox 1731">
          <a:extLst>
            <a:ext uri="{FF2B5EF4-FFF2-40B4-BE49-F238E27FC236}">
              <a16:creationId xmlns:a16="http://schemas.microsoft.com/office/drawing/2014/main" id="{8A80D43B-4150-4F40-901E-896253CBFFFA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733" name="TextBox 1732">
          <a:extLst>
            <a:ext uri="{FF2B5EF4-FFF2-40B4-BE49-F238E27FC236}">
              <a16:creationId xmlns:a16="http://schemas.microsoft.com/office/drawing/2014/main" id="{D9BFA8BB-E8FE-47A0-816E-8F1F584189EC}"/>
            </a:ext>
          </a:extLst>
        </xdr:cNvPr>
        <xdr:cNvSpPr txBox="1"/>
      </xdr:nvSpPr>
      <xdr:spPr>
        <a:xfrm>
          <a:off x="5081587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734" name="TextBox 1733">
          <a:extLst>
            <a:ext uri="{FF2B5EF4-FFF2-40B4-BE49-F238E27FC236}">
              <a16:creationId xmlns:a16="http://schemas.microsoft.com/office/drawing/2014/main" id="{B7C35474-0D20-44CB-973B-C2CCAC82F125}"/>
            </a:ext>
          </a:extLst>
        </xdr:cNvPr>
        <xdr:cNvSpPr txBox="1"/>
      </xdr:nvSpPr>
      <xdr:spPr>
        <a:xfrm>
          <a:off x="5083492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735" name="TextBox 1734">
          <a:extLst>
            <a:ext uri="{FF2B5EF4-FFF2-40B4-BE49-F238E27FC236}">
              <a16:creationId xmlns:a16="http://schemas.microsoft.com/office/drawing/2014/main" id="{98484915-8757-453D-A118-04765BE3000B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736" name="TextBox 1735">
          <a:extLst>
            <a:ext uri="{FF2B5EF4-FFF2-40B4-BE49-F238E27FC236}">
              <a16:creationId xmlns:a16="http://schemas.microsoft.com/office/drawing/2014/main" id="{2848EE44-B97E-4F70-92E8-E8391314F396}"/>
            </a:ext>
          </a:extLst>
        </xdr:cNvPr>
        <xdr:cNvSpPr txBox="1"/>
      </xdr:nvSpPr>
      <xdr:spPr>
        <a:xfrm>
          <a:off x="5081587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737" name="TextBox 1736">
          <a:extLst>
            <a:ext uri="{FF2B5EF4-FFF2-40B4-BE49-F238E27FC236}">
              <a16:creationId xmlns:a16="http://schemas.microsoft.com/office/drawing/2014/main" id="{4B163484-A476-488B-9DA4-54BDB99B3C13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738" name="TextBox 1737">
          <a:extLst>
            <a:ext uri="{FF2B5EF4-FFF2-40B4-BE49-F238E27FC236}">
              <a16:creationId xmlns:a16="http://schemas.microsoft.com/office/drawing/2014/main" id="{B5638938-3F51-4F9E-9A51-8BE8B7B8431F}"/>
            </a:ext>
          </a:extLst>
        </xdr:cNvPr>
        <xdr:cNvSpPr txBox="1"/>
      </xdr:nvSpPr>
      <xdr:spPr>
        <a:xfrm>
          <a:off x="5081587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739" name="TextBox 1738">
          <a:extLst>
            <a:ext uri="{FF2B5EF4-FFF2-40B4-BE49-F238E27FC236}">
              <a16:creationId xmlns:a16="http://schemas.microsoft.com/office/drawing/2014/main" id="{B13D39D4-2F72-4848-9FC6-7893A497E168}"/>
            </a:ext>
          </a:extLst>
        </xdr:cNvPr>
        <xdr:cNvSpPr txBox="1"/>
      </xdr:nvSpPr>
      <xdr:spPr>
        <a:xfrm>
          <a:off x="5083492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740" name="TextBox 1739">
          <a:extLst>
            <a:ext uri="{FF2B5EF4-FFF2-40B4-BE49-F238E27FC236}">
              <a16:creationId xmlns:a16="http://schemas.microsoft.com/office/drawing/2014/main" id="{8261F60F-445E-49DB-A687-187BCF393FBD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741" name="TextBox 1740">
          <a:extLst>
            <a:ext uri="{FF2B5EF4-FFF2-40B4-BE49-F238E27FC236}">
              <a16:creationId xmlns:a16="http://schemas.microsoft.com/office/drawing/2014/main" id="{CF6BB9A5-ED65-4D67-93D9-7E8AB0BAA3DA}"/>
            </a:ext>
          </a:extLst>
        </xdr:cNvPr>
        <xdr:cNvSpPr txBox="1"/>
      </xdr:nvSpPr>
      <xdr:spPr>
        <a:xfrm>
          <a:off x="5081587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742" name="TextBox 1741">
          <a:extLst>
            <a:ext uri="{FF2B5EF4-FFF2-40B4-BE49-F238E27FC236}">
              <a16:creationId xmlns:a16="http://schemas.microsoft.com/office/drawing/2014/main" id="{42103A12-00F9-4944-87BD-490DCDB90862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743" name="TextBox 1742">
          <a:extLst>
            <a:ext uri="{FF2B5EF4-FFF2-40B4-BE49-F238E27FC236}">
              <a16:creationId xmlns:a16="http://schemas.microsoft.com/office/drawing/2014/main" id="{F7562AB9-55A4-40B4-9236-0FF551E90C99}"/>
            </a:ext>
          </a:extLst>
        </xdr:cNvPr>
        <xdr:cNvSpPr txBox="1"/>
      </xdr:nvSpPr>
      <xdr:spPr>
        <a:xfrm>
          <a:off x="5081587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744" name="TextBox 1743">
          <a:extLst>
            <a:ext uri="{FF2B5EF4-FFF2-40B4-BE49-F238E27FC236}">
              <a16:creationId xmlns:a16="http://schemas.microsoft.com/office/drawing/2014/main" id="{074489E9-1A9B-4FA8-BD68-FBD517CFFA25}"/>
            </a:ext>
          </a:extLst>
        </xdr:cNvPr>
        <xdr:cNvSpPr txBox="1"/>
      </xdr:nvSpPr>
      <xdr:spPr>
        <a:xfrm>
          <a:off x="5083492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745" name="TextBox 1744">
          <a:extLst>
            <a:ext uri="{FF2B5EF4-FFF2-40B4-BE49-F238E27FC236}">
              <a16:creationId xmlns:a16="http://schemas.microsoft.com/office/drawing/2014/main" id="{C60B1323-AC87-4912-A373-D9AED3136C77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746" name="TextBox 1745">
          <a:extLst>
            <a:ext uri="{FF2B5EF4-FFF2-40B4-BE49-F238E27FC236}">
              <a16:creationId xmlns:a16="http://schemas.microsoft.com/office/drawing/2014/main" id="{8ACF3AB4-FD40-4C4C-84C4-C412F4FE2C9D}"/>
            </a:ext>
          </a:extLst>
        </xdr:cNvPr>
        <xdr:cNvSpPr txBox="1"/>
      </xdr:nvSpPr>
      <xdr:spPr>
        <a:xfrm>
          <a:off x="5081587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747" name="TextBox 1746">
          <a:extLst>
            <a:ext uri="{FF2B5EF4-FFF2-40B4-BE49-F238E27FC236}">
              <a16:creationId xmlns:a16="http://schemas.microsoft.com/office/drawing/2014/main" id="{9365F8D8-44BA-4713-AD4A-EE055D4DC7B3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748" name="TextBox 1747">
          <a:extLst>
            <a:ext uri="{FF2B5EF4-FFF2-40B4-BE49-F238E27FC236}">
              <a16:creationId xmlns:a16="http://schemas.microsoft.com/office/drawing/2014/main" id="{409536BE-C8E5-46AB-8FC9-D38EAE362515}"/>
            </a:ext>
          </a:extLst>
        </xdr:cNvPr>
        <xdr:cNvSpPr txBox="1"/>
      </xdr:nvSpPr>
      <xdr:spPr>
        <a:xfrm>
          <a:off x="5081587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749" name="TextBox 1748">
          <a:extLst>
            <a:ext uri="{FF2B5EF4-FFF2-40B4-BE49-F238E27FC236}">
              <a16:creationId xmlns:a16="http://schemas.microsoft.com/office/drawing/2014/main" id="{ADDCF1FB-657A-4DEF-8262-42ACADB50B76}"/>
            </a:ext>
          </a:extLst>
        </xdr:cNvPr>
        <xdr:cNvSpPr txBox="1"/>
      </xdr:nvSpPr>
      <xdr:spPr>
        <a:xfrm>
          <a:off x="5083492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750" name="TextBox 1749">
          <a:extLst>
            <a:ext uri="{FF2B5EF4-FFF2-40B4-BE49-F238E27FC236}">
              <a16:creationId xmlns:a16="http://schemas.microsoft.com/office/drawing/2014/main" id="{08D43676-35A9-4797-AB0B-9540C6752FF1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751" name="TextBox 1750">
          <a:extLst>
            <a:ext uri="{FF2B5EF4-FFF2-40B4-BE49-F238E27FC236}">
              <a16:creationId xmlns:a16="http://schemas.microsoft.com/office/drawing/2014/main" id="{2D9F1D18-9FE0-4481-A57E-07E63861932F}"/>
            </a:ext>
          </a:extLst>
        </xdr:cNvPr>
        <xdr:cNvSpPr txBox="1"/>
      </xdr:nvSpPr>
      <xdr:spPr>
        <a:xfrm>
          <a:off x="5081587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752" name="TextBox 1751">
          <a:extLst>
            <a:ext uri="{FF2B5EF4-FFF2-40B4-BE49-F238E27FC236}">
              <a16:creationId xmlns:a16="http://schemas.microsoft.com/office/drawing/2014/main" id="{D403FE96-BB45-41D0-91B6-C60E4D809B5D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753" name="TextBox 1752">
          <a:extLst>
            <a:ext uri="{FF2B5EF4-FFF2-40B4-BE49-F238E27FC236}">
              <a16:creationId xmlns:a16="http://schemas.microsoft.com/office/drawing/2014/main" id="{A208B482-82DA-4EA4-B74E-618A09C73702}"/>
            </a:ext>
          </a:extLst>
        </xdr:cNvPr>
        <xdr:cNvSpPr txBox="1"/>
      </xdr:nvSpPr>
      <xdr:spPr>
        <a:xfrm>
          <a:off x="5081587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754" name="TextBox 1753">
          <a:extLst>
            <a:ext uri="{FF2B5EF4-FFF2-40B4-BE49-F238E27FC236}">
              <a16:creationId xmlns:a16="http://schemas.microsoft.com/office/drawing/2014/main" id="{7A7D93F8-3296-4908-96E5-1627E21B78FA}"/>
            </a:ext>
          </a:extLst>
        </xdr:cNvPr>
        <xdr:cNvSpPr txBox="1"/>
      </xdr:nvSpPr>
      <xdr:spPr>
        <a:xfrm>
          <a:off x="5083492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755" name="TextBox 1754">
          <a:extLst>
            <a:ext uri="{FF2B5EF4-FFF2-40B4-BE49-F238E27FC236}">
              <a16:creationId xmlns:a16="http://schemas.microsoft.com/office/drawing/2014/main" id="{CB0678F3-D551-4E77-AC3C-AF1764B69558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756" name="TextBox 1755">
          <a:extLst>
            <a:ext uri="{FF2B5EF4-FFF2-40B4-BE49-F238E27FC236}">
              <a16:creationId xmlns:a16="http://schemas.microsoft.com/office/drawing/2014/main" id="{45128E9B-852B-413C-A1C5-D8C0C55E86D2}"/>
            </a:ext>
          </a:extLst>
        </xdr:cNvPr>
        <xdr:cNvSpPr txBox="1"/>
      </xdr:nvSpPr>
      <xdr:spPr>
        <a:xfrm>
          <a:off x="5081587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757" name="TextBox 1756">
          <a:extLst>
            <a:ext uri="{FF2B5EF4-FFF2-40B4-BE49-F238E27FC236}">
              <a16:creationId xmlns:a16="http://schemas.microsoft.com/office/drawing/2014/main" id="{019A66DC-2FFD-4002-A111-E088BFF764F0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758" name="TextBox 1757">
          <a:extLst>
            <a:ext uri="{FF2B5EF4-FFF2-40B4-BE49-F238E27FC236}">
              <a16:creationId xmlns:a16="http://schemas.microsoft.com/office/drawing/2014/main" id="{3AA62B07-45F9-42D1-BAE7-930CEE1CBCEB}"/>
            </a:ext>
          </a:extLst>
        </xdr:cNvPr>
        <xdr:cNvSpPr txBox="1"/>
      </xdr:nvSpPr>
      <xdr:spPr>
        <a:xfrm>
          <a:off x="5081587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759" name="TextBox 1758">
          <a:extLst>
            <a:ext uri="{FF2B5EF4-FFF2-40B4-BE49-F238E27FC236}">
              <a16:creationId xmlns:a16="http://schemas.microsoft.com/office/drawing/2014/main" id="{FF0954B8-A9AA-4744-8006-317B72E24421}"/>
            </a:ext>
          </a:extLst>
        </xdr:cNvPr>
        <xdr:cNvSpPr txBox="1"/>
      </xdr:nvSpPr>
      <xdr:spPr>
        <a:xfrm>
          <a:off x="5083492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760" name="TextBox 1759">
          <a:extLst>
            <a:ext uri="{FF2B5EF4-FFF2-40B4-BE49-F238E27FC236}">
              <a16:creationId xmlns:a16="http://schemas.microsoft.com/office/drawing/2014/main" id="{7E3D404B-3504-4FF1-9130-F67901C6817D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761" name="TextBox 1760">
          <a:extLst>
            <a:ext uri="{FF2B5EF4-FFF2-40B4-BE49-F238E27FC236}">
              <a16:creationId xmlns:a16="http://schemas.microsoft.com/office/drawing/2014/main" id="{DBCF23B4-E98B-4689-9FAA-33D9DF1DBD17}"/>
            </a:ext>
          </a:extLst>
        </xdr:cNvPr>
        <xdr:cNvSpPr txBox="1"/>
      </xdr:nvSpPr>
      <xdr:spPr>
        <a:xfrm>
          <a:off x="5081587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762" name="TextBox 1761">
          <a:extLst>
            <a:ext uri="{FF2B5EF4-FFF2-40B4-BE49-F238E27FC236}">
              <a16:creationId xmlns:a16="http://schemas.microsoft.com/office/drawing/2014/main" id="{96BF62E4-7D2C-45A7-B90A-7F438EF4A0A5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763" name="TextBox 1762">
          <a:extLst>
            <a:ext uri="{FF2B5EF4-FFF2-40B4-BE49-F238E27FC236}">
              <a16:creationId xmlns:a16="http://schemas.microsoft.com/office/drawing/2014/main" id="{93168544-2B9F-4EA7-A60E-7C1AA8A1707F}"/>
            </a:ext>
          </a:extLst>
        </xdr:cNvPr>
        <xdr:cNvSpPr txBox="1"/>
      </xdr:nvSpPr>
      <xdr:spPr>
        <a:xfrm>
          <a:off x="5081587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764" name="TextBox 1763">
          <a:extLst>
            <a:ext uri="{FF2B5EF4-FFF2-40B4-BE49-F238E27FC236}">
              <a16:creationId xmlns:a16="http://schemas.microsoft.com/office/drawing/2014/main" id="{C036CBCB-33E0-4705-96D9-2DA524384803}"/>
            </a:ext>
          </a:extLst>
        </xdr:cNvPr>
        <xdr:cNvSpPr txBox="1"/>
      </xdr:nvSpPr>
      <xdr:spPr>
        <a:xfrm>
          <a:off x="5083492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765" name="TextBox 1764">
          <a:extLst>
            <a:ext uri="{FF2B5EF4-FFF2-40B4-BE49-F238E27FC236}">
              <a16:creationId xmlns:a16="http://schemas.microsoft.com/office/drawing/2014/main" id="{6F8B1A29-CF0E-48F3-B017-5F7557DD764D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766" name="TextBox 1765">
          <a:extLst>
            <a:ext uri="{FF2B5EF4-FFF2-40B4-BE49-F238E27FC236}">
              <a16:creationId xmlns:a16="http://schemas.microsoft.com/office/drawing/2014/main" id="{14478EA0-4491-4E90-94B6-5E623C059FEA}"/>
            </a:ext>
          </a:extLst>
        </xdr:cNvPr>
        <xdr:cNvSpPr txBox="1"/>
      </xdr:nvSpPr>
      <xdr:spPr>
        <a:xfrm>
          <a:off x="5081587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767" name="TextBox 1766">
          <a:extLst>
            <a:ext uri="{FF2B5EF4-FFF2-40B4-BE49-F238E27FC236}">
              <a16:creationId xmlns:a16="http://schemas.microsoft.com/office/drawing/2014/main" id="{C9617E49-9A5D-4488-B7E0-89AFF3AB2BB3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768" name="TextBox 1767">
          <a:extLst>
            <a:ext uri="{FF2B5EF4-FFF2-40B4-BE49-F238E27FC236}">
              <a16:creationId xmlns:a16="http://schemas.microsoft.com/office/drawing/2014/main" id="{E61DB7DA-7ECB-4C88-A033-C60476600159}"/>
            </a:ext>
          </a:extLst>
        </xdr:cNvPr>
        <xdr:cNvSpPr txBox="1"/>
      </xdr:nvSpPr>
      <xdr:spPr>
        <a:xfrm>
          <a:off x="5081587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769" name="TextBox 1768">
          <a:extLst>
            <a:ext uri="{FF2B5EF4-FFF2-40B4-BE49-F238E27FC236}">
              <a16:creationId xmlns:a16="http://schemas.microsoft.com/office/drawing/2014/main" id="{E3BA1DBB-9C75-4191-994E-BB60119C74C6}"/>
            </a:ext>
          </a:extLst>
        </xdr:cNvPr>
        <xdr:cNvSpPr txBox="1"/>
      </xdr:nvSpPr>
      <xdr:spPr>
        <a:xfrm>
          <a:off x="5083492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770" name="TextBox 1769">
          <a:extLst>
            <a:ext uri="{FF2B5EF4-FFF2-40B4-BE49-F238E27FC236}">
              <a16:creationId xmlns:a16="http://schemas.microsoft.com/office/drawing/2014/main" id="{74F39857-BF2F-4593-B51B-89D6BE9B4840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771" name="TextBox 1770">
          <a:extLst>
            <a:ext uri="{FF2B5EF4-FFF2-40B4-BE49-F238E27FC236}">
              <a16:creationId xmlns:a16="http://schemas.microsoft.com/office/drawing/2014/main" id="{D460BB0E-EAF3-4852-AD18-DBC06652DB21}"/>
            </a:ext>
          </a:extLst>
        </xdr:cNvPr>
        <xdr:cNvSpPr txBox="1"/>
      </xdr:nvSpPr>
      <xdr:spPr>
        <a:xfrm>
          <a:off x="5081587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772" name="TextBox 1771">
          <a:extLst>
            <a:ext uri="{FF2B5EF4-FFF2-40B4-BE49-F238E27FC236}">
              <a16:creationId xmlns:a16="http://schemas.microsoft.com/office/drawing/2014/main" id="{4C1AC205-1687-4D40-87CF-80F7ACD83A68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773" name="TextBox 1772">
          <a:extLst>
            <a:ext uri="{FF2B5EF4-FFF2-40B4-BE49-F238E27FC236}">
              <a16:creationId xmlns:a16="http://schemas.microsoft.com/office/drawing/2014/main" id="{F59C7A92-5EF7-42BD-95A3-5245DA3AFB68}"/>
            </a:ext>
          </a:extLst>
        </xdr:cNvPr>
        <xdr:cNvSpPr txBox="1"/>
      </xdr:nvSpPr>
      <xdr:spPr>
        <a:xfrm>
          <a:off x="5081587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774" name="TextBox 1773">
          <a:extLst>
            <a:ext uri="{FF2B5EF4-FFF2-40B4-BE49-F238E27FC236}">
              <a16:creationId xmlns:a16="http://schemas.microsoft.com/office/drawing/2014/main" id="{CE6FB4D0-46C1-4EBE-80EA-DD91D3B04855}"/>
            </a:ext>
          </a:extLst>
        </xdr:cNvPr>
        <xdr:cNvSpPr txBox="1"/>
      </xdr:nvSpPr>
      <xdr:spPr>
        <a:xfrm>
          <a:off x="5083492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775" name="TextBox 1774">
          <a:extLst>
            <a:ext uri="{FF2B5EF4-FFF2-40B4-BE49-F238E27FC236}">
              <a16:creationId xmlns:a16="http://schemas.microsoft.com/office/drawing/2014/main" id="{23F9163D-A057-4BF6-B77D-923A1B65B823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776" name="TextBox 1775">
          <a:extLst>
            <a:ext uri="{FF2B5EF4-FFF2-40B4-BE49-F238E27FC236}">
              <a16:creationId xmlns:a16="http://schemas.microsoft.com/office/drawing/2014/main" id="{5E6ACC26-9FD2-44C4-92D6-4904E1A0A583}"/>
            </a:ext>
          </a:extLst>
        </xdr:cNvPr>
        <xdr:cNvSpPr txBox="1"/>
      </xdr:nvSpPr>
      <xdr:spPr>
        <a:xfrm>
          <a:off x="5081587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777" name="TextBox 1776">
          <a:extLst>
            <a:ext uri="{FF2B5EF4-FFF2-40B4-BE49-F238E27FC236}">
              <a16:creationId xmlns:a16="http://schemas.microsoft.com/office/drawing/2014/main" id="{F4965A33-6916-4E1E-9203-BA9253DFC3C5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778" name="TextBox 1777">
          <a:extLst>
            <a:ext uri="{FF2B5EF4-FFF2-40B4-BE49-F238E27FC236}">
              <a16:creationId xmlns:a16="http://schemas.microsoft.com/office/drawing/2014/main" id="{4A3A40C5-C546-4473-BEC6-8CFA776EA8ED}"/>
            </a:ext>
          </a:extLst>
        </xdr:cNvPr>
        <xdr:cNvSpPr txBox="1"/>
      </xdr:nvSpPr>
      <xdr:spPr>
        <a:xfrm>
          <a:off x="5081587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779" name="TextBox 1778">
          <a:extLst>
            <a:ext uri="{FF2B5EF4-FFF2-40B4-BE49-F238E27FC236}">
              <a16:creationId xmlns:a16="http://schemas.microsoft.com/office/drawing/2014/main" id="{50A1D68C-3EEB-4CE1-B74B-1DB063D5119A}"/>
            </a:ext>
          </a:extLst>
        </xdr:cNvPr>
        <xdr:cNvSpPr txBox="1"/>
      </xdr:nvSpPr>
      <xdr:spPr>
        <a:xfrm>
          <a:off x="5083492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780" name="TextBox 1779">
          <a:extLst>
            <a:ext uri="{FF2B5EF4-FFF2-40B4-BE49-F238E27FC236}">
              <a16:creationId xmlns:a16="http://schemas.microsoft.com/office/drawing/2014/main" id="{CE3AF273-51CF-46D0-A530-C69B772F5BEA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781" name="TextBox 1780">
          <a:extLst>
            <a:ext uri="{FF2B5EF4-FFF2-40B4-BE49-F238E27FC236}">
              <a16:creationId xmlns:a16="http://schemas.microsoft.com/office/drawing/2014/main" id="{19298142-AED0-4714-8D10-95250242AF18}"/>
            </a:ext>
          </a:extLst>
        </xdr:cNvPr>
        <xdr:cNvSpPr txBox="1"/>
      </xdr:nvSpPr>
      <xdr:spPr>
        <a:xfrm>
          <a:off x="5081587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782" name="TextBox 1781">
          <a:extLst>
            <a:ext uri="{FF2B5EF4-FFF2-40B4-BE49-F238E27FC236}">
              <a16:creationId xmlns:a16="http://schemas.microsoft.com/office/drawing/2014/main" id="{E77A564B-CEBA-4907-B5E4-7AEE4164214B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783" name="TextBox 1782">
          <a:extLst>
            <a:ext uri="{FF2B5EF4-FFF2-40B4-BE49-F238E27FC236}">
              <a16:creationId xmlns:a16="http://schemas.microsoft.com/office/drawing/2014/main" id="{F08B77F6-5D4D-46B2-961C-B040CE96D4C1}"/>
            </a:ext>
          </a:extLst>
        </xdr:cNvPr>
        <xdr:cNvSpPr txBox="1"/>
      </xdr:nvSpPr>
      <xdr:spPr>
        <a:xfrm>
          <a:off x="5081587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784" name="TextBox 1783">
          <a:extLst>
            <a:ext uri="{FF2B5EF4-FFF2-40B4-BE49-F238E27FC236}">
              <a16:creationId xmlns:a16="http://schemas.microsoft.com/office/drawing/2014/main" id="{0661CAC7-178C-4325-B2C6-A5BA99D7F257}"/>
            </a:ext>
          </a:extLst>
        </xdr:cNvPr>
        <xdr:cNvSpPr txBox="1"/>
      </xdr:nvSpPr>
      <xdr:spPr>
        <a:xfrm>
          <a:off x="5083492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785" name="TextBox 1784">
          <a:extLst>
            <a:ext uri="{FF2B5EF4-FFF2-40B4-BE49-F238E27FC236}">
              <a16:creationId xmlns:a16="http://schemas.microsoft.com/office/drawing/2014/main" id="{5C714645-E3F0-4816-A123-C02DB69685A1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786" name="TextBox 1785">
          <a:extLst>
            <a:ext uri="{FF2B5EF4-FFF2-40B4-BE49-F238E27FC236}">
              <a16:creationId xmlns:a16="http://schemas.microsoft.com/office/drawing/2014/main" id="{BD807275-597E-45DE-B6C5-D0368DFF92F2}"/>
            </a:ext>
          </a:extLst>
        </xdr:cNvPr>
        <xdr:cNvSpPr txBox="1"/>
      </xdr:nvSpPr>
      <xdr:spPr>
        <a:xfrm>
          <a:off x="5081587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787" name="TextBox 1786">
          <a:extLst>
            <a:ext uri="{FF2B5EF4-FFF2-40B4-BE49-F238E27FC236}">
              <a16:creationId xmlns:a16="http://schemas.microsoft.com/office/drawing/2014/main" id="{C83C952E-3F19-4DBE-ABFE-EB9BCEE46C30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788" name="TextBox 1787">
          <a:extLst>
            <a:ext uri="{FF2B5EF4-FFF2-40B4-BE49-F238E27FC236}">
              <a16:creationId xmlns:a16="http://schemas.microsoft.com/office/drawing/2014/main" id="{0BFF18FE-2B33-41E6-8DEF-ECF741BDAADB}"/>
            </a:ext>
          </a:extLst>
        </xdr:cNvPr>
        <xdr:cNvSpPr txBox="1"/>
      </xdr:nvSpPr>
      <xdr:spPr>
        <a:xfrm>
          <a:off x="5081587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789" name="TextBox 1788">
          <a:extLst>
            <a:ext uri="{FF2B5EF4-FFF2-40B4-BE49-F238E27FC236}">
              <a16:creationId xmlns:a16="http://schemas.microsoft.com/office/drawing/2014/main" id="{003D234E-E5C0-43BE-8AB1-C76B8EDCCBE6}"/>
            </a:ext>
          </a:extLst>
        </xdr:cNvPr>
        <xdr:cNvSpPr txBox="1"/>
      </xdr:nvSpPr>
      <xdr:spPr>
        <a:xfrm>
          <a:off x="5083492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790" name="TextBox 1789">
          <a:extLst>
            <a:ext uri="{FF2B5EF4-FFF2-40B4-BE49-F238E27FC236}">
              <a16:creationId xmlns:a16="http://schemas.microsoft.com/office/drawing/2014/main" id="{AF6E3394-3486-4594-9D8B-251AB18A52B0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791" name="TextBox 1790">
          <a:extLst>
            <a:ext uri="{FF2B5EF4-FFF2-40B4-BE49-F238E27FC236}">
              <a16:creationId xmlns:a16="http://schemas.microsoft.com/office/drawing/2014/main" id="{85268B41-8338-463F-AFBF-CBADD8809EC3}"/>
            </a:ext>
          </a:extLst>
        </xdr:cNvPr>
        <xdr:cNvSpPr txBox="1"/>
      </xdr:nvSpPr>
      <xdr:spPr>
        <a:xfrm>
          <a:off x="5081587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792" name="TextBox 1791">
          <a:extLst>
            <a:ext uri="{FF2B5EF4-FFF2-40B4-BE49-F238E27FC236}">
              <a16:creationId xmlns:a16="http://schemas.microsoft.com/office/drawing/2014/main" id="{9BE8995C-6A18-4289-AE19-88866455CBF3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793" name="TextBox 1792">
          <a:extLst>
            <a:ext uri="{FF2B5EF4-FFF2-40B4-BE49-F238E27FC236}">
              <a16:creationId xmlns:a16="http://schemas.microsoft.com/office/drawing/2014/main" id="{208A98EC-8FE1-46F3-9E4E-E27A604C9D18}"/>
            </a:ext>
          </a:extLst>
        </xdr:cNvPr>
        <xdr:cNvSpPr txBox="1"/>
      </xdr:nvSpPr>
      <xdr:spPr>
        <a:xfrm>
          <a:off x="5081587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794" name="TextBox 1793">
          <a:extLst>
            <a:ext uri="{FF2B5EF4-FFF2-40B4-BE49-F238E27FC236}">
              <a16:creationId xmlns:a16="http://schemas.microsoft.com/office/drawing/2014/main" id="{702136FB-4800-4637-BF2E-100A421CADFB}"/>
            </a:ext>
          </a:extLst>
        </xdr:cNvPr>
        <xdr:cNvSpPr txBox="1"/>
      </xdr:nvSpPr>
      <xdr:spPr>
        <a:xfrm>
          <a:off x="5083492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795" name="TextBox 1794">
          <a:extLst>
            <a:ext uri="{FF2B5EF4-FFF2-40B4-BE49-F238E27FC236}">
              <a16:creationId xmlns:a16="http://schemas.microsoft.com/office/drawing/2014/main" id="{285493E4-DB60-475A-AE55-3A4AB6D86C2A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796" name="TextBox 1795">
          <a:extLst>
            <a:ext uri="{FF2B5EF4-FFF2-40B4-BE49-F238E27FC236}">
              <a16:creationId xmlns:a16="http://schemas.microsoft.com/office/drawing/2014/main" id="{B6D9677E-842A-4045-8D83-140DB5FA9A66}"/>
            </a:ext>
          </a:extLst>
        </xdr:cNvPr>
        <xdr:cNvSpPr txBox="1"/>
      </xdr:nvSpPr>
      <xdr:spPr>
        <a:xfrm>
          <a:off x="5081587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797" name="TextBox 1796">
          <a:extLst>
            <a:ext uri="{FF2B5EF4-FFF2-40B4-BE49-F238E27FC236}">
              <a16:creationId xmlns:a16="http://schemas.microsoft.com/office/drawing/2014/main" id="{AFE85A58-F3F1-4C54-BE79-0E55743C15F4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798" name="TextBox 1797">
          <a:extLst>
            <a:ext uri="{FF2B5EF4-FFF2-40B4-BE49-F238E27FC236}">
              <a16:creationId xmlns:a16="http://schemas.microsoft.com/office/drawing/2014/main" id="{03851893-561A-4110-8986-9440D02F9E5C}"/>
            </a:ext>
          </a:extLst>
        </xdr:cNvPr>
        <xdr:cNvSpPr txBox="1"/>
      </xdr:nvSpPr>
      <xdr:spPr>
        <a:xfrm>
          <a:off x="5081587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799" name="TextBox 1798">
          <a:extLst>
            <a:ext uri="{FF2B5EF4-FFF2-40B4-BE49-F238E27FC236}">
              <a16:creationId xmlns:a16="http://schemas.microsoft.com/office/drawing/2014/main" id="{E80DE6F5-3A18-4FD8-B332-D49A6B546207}"/>
            </a:ext>
          </a:extLst>
        </xdr:cNvPr>
        <xdr:cNvSpPr txBox="1"/>
      </xdr:nvSpPr>
      <xdr:spPr>
        <a:xfrm>
          <a:off x="5083492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800" name="TextBox 1799">
          <a:extLst>
            <a:ext uri="{FF2B5EF4-FFF2-40B4-BE49-F238E27FC236}">
              <a16:creationId xmlns:a16="http://schemas.microsoft.com/office/drawing/2014/main" id="{488707C7-CDC1-40C4-861C-A1D6C248F0A2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801" name="TextBox 1800">
          <a:extLst>
            <a:ext uri="{FF2B5EF4-FFF2-40B4-BE49-F238E27FC236}">
              <a16:creationId xmlns:a16="http://schemas.microsoft.com/office/drawing/2014/main" id="{6EE5F38B-4361-47FB-94E3-A686490F1262}"/>
            </a:ext>
          </a:extLst>
        </xdr:cNvPr>
        <xdr:cNvSpPr txBox="1"/>
      </xdr:nvSpPr>
      <xdr:spPr>
        <a:xfrm>
          <a:off x="5081587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802" name="TextBox 1801">
          <a:extLst>
            <a:ext uri="{FF2B5EF4-FFF2-40B4-BE49-F238E27FC236}">
              <a16:creationId xmlns:a16="http://schemas.microsoft.com/office/drawing/2014/main" id="{F327C365-1C93-4175-B94B-BFE712046245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803" name="TextBox 1802">
          <a:extLst>
            <a:ext uri="{FF2B5EF4-FFF2-40B4-BE49-F238E27FC236}">
              <a16:creationId xmlns:a16="http://schemas.microsoft.com/office/drawing/2014/main" id="{5F214BAA-8656-43C3-86FF-C7E0B24C7DEC}"/>
            </a:ext>
          </a:extLst>
        </xdr:cNvPr>
        <xdr:cNvSpPr txBox="1"/>
      </xdr:nvSpPr>
      <xdr:spPr>
        <a:xfrm>
          <a:off x="5081587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804" name="TextBox 1803">
          <a:extLst>
            <a:ext uri="{FF2B5EF4-FFF2-40B4-BE49-F238E27FC236}">
              <a16:creationId xmlns:a16="http://schemas.microsoft.com/office/drawing/2014/main" id="{5B12811A-2D89-4A28-B8C9-A89340C2C39D}"/>
            </a:ext>
          </a:extLst>
        </xdr:cNvPr>
        <xdr:cNvSpPr txBox="1"/>
      </xdr:nvSpPr>
      <xdr:spPr>
        <a:xfrm>
          <a:off x="5083492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805" name="TextBox 1804">
          <a:extLst>
            <a:ext uri="{FF2B5EF4-FFF2-40B4-BE49-F238E27FC236}">
              <a16:creationId xmlns:a16="http://schemas.microsoft.com/office/drawing/2014/main" id="{78BED9A7-02EA-4187-888B-B6AD08E871BB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806" name="TextBox 1805">
          <a:extLst>
            <a:ext uri="{FF2B5EF4-FFF2-40B4-BE49-F238E27FC236}">
              <a16:creationId xmlns:a16="http://schemas.microsoft.com/office/drawing/2014/main" id="{900EC9A1-E490-4CC4-BF88-76785BE9D249}"/>
            </a:ext>
          </a:extLst>
        </xdr:cNvPr>
        <xdr:cNvSpPr txBox="1"/>
      </xdr:nvSpPr>
      <xdr:spPr>
        <a:xfrm>
          <a:off x="5081587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807" name="TextBox 1806">
          <a:extLst>
            <a:ext uri="{FF2B5EF4-FFF2-40B4-BE49-F238E27FC236}">
              <a16:creationId xmlns:a16="http://schemas.microsoft.com/office/drawing/2014/main" id="{D4BAE4E6-BA42-4891-8DEF-0900242AFA9A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808" name="TextBox 1807">
          <a:extLst>
            <a:ext uri="{FF2B5EF4-FFF2-40B4-BE49-F238E27FC236}">
              <a16:creationId xmlns:a16="http://schemas.microsoft.com/office/drawing/2014/main" id="{AA383D40-5586-427D-A1B0-1FB79EF4E8B2}"/>
            </a:ext>
          </a:extLst>
        </xdr:cNvPr>
        <xdr:cNvSpPr txBox="1"/>
      </xdr:nvSpPr>
      <xdr:spPr>
        <a:xfrm>
          <a:off x="5081587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809" name="TextBox 1808">
          <a:extLst>
            <a:ext uri="{FF2B5EF4-FFF2-40B4-BE49-F238E27FC236}">
              <a16:creationId xmlns:a16="http://schemas.microsoft.com/office/drawing/2014/main" id="{2B4CCBAE-F39D-4C18-B0E5-D1DBF6742AC1}"/>
            </a:ext>
          </a:extLst>
        </xdr:cNvPr>
        <xdr:cNvSpPr txBox="1"/>
      </xdr:nvSpPr>
      <xdr:spPr>
        <a:xfrm>
          <a:off x="5083492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810" name="TextBox 1809">
          <a:extLst>
            <a:ext uri="{FF2B5EF4-FFF2-40B4-BE49-F238E27FC236}">
              <a16:creationId xmlns:a16="http://schemas.microsoft.com/office/drawing/2014/main" id="{F0147591-91B5-4494-8478-0D6430B0B4D5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811" name="TextBox 1810">
          <a:extLst>
            <a:ext uri="{FF2B5EF4-FFF2-40B4-BE49-F238E27FC236}">
              <a16:creationId xmlns:a16="http://schemas.microsoft.com/office/drawing/2014/main" id="{1C9194BD-0D17-4D57-8879-01F5A6103BF8}"/>
            </a:ext>
          </a:extLst>
        </xdr:cNvPr>
        <xdr:cNvSpPr txBox="1"/>
      </xdr:nvSpPr>
      <xdr:spPr>
        <a:xfrm>
          <a:off x="5081587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812" name="TextBox 1811">
          <a:extLst>
            <a:ext uri="{FF2B5EF4-FFF2-40B4-BE49-F238E27FC236}">
              <a16:creationId xmlns:a16="http://schemas.microsoft.com/office/drawing/2014/main" id="{F99BB720-469D-4358-9BF2-9FC4B4ADA073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813" name="TextBox 1812">
          <a:extLst>
            <a:ext uri="{FF2B5EF4-FFF2-40B4-BE49-F238E27FC236}">
              <a16:creationId xmlns:a16="http://schemas.microsoft.com/office/drawing/2014/main" id="{48562731-178D-4E7B-B892-B35A5C13F6A2}"/>
            </a:ext>
          </a:extLst>
        </xdr:cNvPr>
        <xdr:cNvSpPr txBox="1"/>
      </xdr:nvSpPr>
      <xdr:spPr>
        <a:xfrm>
          <a:off x="5081587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814" name="TextBox 1813">
          <a:extLst>
            <a:ext uri="{FF2B5EF4-FFF2-40B4-BE49-F238E27FC236}">
              <a16:creationId xmlns:a16="http://schemas.microsoft.com/office/drawing/2014/main" id="{E4D0FDAB-3510-4003-9BCF-0D7102486736}"/>
            </a:ext>
          </a:extLst>
        </xdr:cNvPr>
        <xdr:cNvSpPr txBox="1"/>
      </xdr:nvSpPr>
      <xdr:spPr>
        <a:xfrm>
          <a:off x="5083492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815" name="TextBox 1814">
          <a:extLst>
            <a:ext uri="{FF2B5EF4-FFF2-40B4-BE49-F238E27FC236}">
              <a16:creationId xmlns:a16="http://schemas.microsoft.com/office/drawing/2014/main" id="{2CC40431-99DC-472C-83EB-C550879F4784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816" name="TextBox 1815">
          <a:extLst>
            <a:ext uri="{FF2B5EF4-FFF2-40B4-BE49-F238E27FC236}">
              <a16:creationId xmlns:a16="http://schemas.microsoft.com/office/drawing/2014/main" id="{FBECD002-792C-44D8-A8F8-C840BD65324A}"/>
            </a:ext>
          </a:extLst>
        </xdr:cNvPr>
        <xdr:cNvSpPr txBox="1"/>
      </xdr:nvSpPr>
      <xdr:spPr>
        <a:xfrm>
          <a:off x="5081587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817" name="TextBox 1816">
          <a:extLst>
            <a:ext uri="{FF2B5EF4-FFF2-40B4-BE49-F238E27FC236}">
              <a16:creationId xmlns:a16="http://schemas.microsoft.com/office/drawing/2014/main" id="{D32A89F7-3261-4B5B-9CFF-942F1E0EA07D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818" name="TextBox 1817">
          <a:extLst>
            <a:ext uri="{FF2B5EF4-FFF2-40B4-BE49-F238E27FC236}">
              <a16:creationId xmlns:a16="http://schemas.microsoft.com/office/drawing/2014/main" id="{D96C1892-BD0F-49AF-8A85-94A8F5566446}"/>
            </a:ext>
          </a:extLst>
        </xdr:cNvPr>
        <xdr:cNvSpPr txBox="1"/>
      </xdr:nvSpPr>
      <xdr:spPr>
        <a:xfrm>
          <a:off x="5081587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819" name="TextBox 1818">
          <a:extLst>
            <a:ext uri="{FF2B5EF4-FFF2-40B4-BE49-F238E27FC236}">
              <a16:creationId xmlns:a16="http://schemas.microsoft.com/office/drawing/2014/main" id="{0CF35C61-A992-41E9-B0A6-30FF9853F33B}"/>
            </a:ext>
          </a:extLst>
        </xdr:cNvPr>
        <xdr:cNvSpPr txBox="1"/>
      </xdr:nvSpPr>
      <xdr:spPr>
        <a:xfrm>
          <a:off x="5083492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820" name="TextBox 1819">
          <a:extLst>
            <a:ext uri="{FF2B5EF4-FFF2-40B4-BE49-F238E27FC236}">
              <a16:creationId xmlns:a16="http://schemas.microsoft.com/office/drawing/2014/main" id="{B3326D0D-2E6B-4401-8EF8-09AE7055CFA1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821" name="TextBox 1820">
          <a:extLst>
            <a:ext uri="{FF2B5EF4-FFF2-40B4-BE49-F238E27FC236}">
              <a16:creationId xmlns:a16="http://schemas.microsoft.com/office/drawing/2014/main" id="{E98606D5-4F77-483D-B549-3372CDD7F27B}"/>
            </a:ext>
          </a:extLst>
        </xdr:cNvPr>
        <xdr:cNvSpPr txBox="1"/>
      </xdr:nvSpPr>
      <xdr:spPr>
        <a:xfrm>
          <a:off x="5081587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822" name="TextBox 1821">
          <a:extLst>
            <a:ext uri="{FF2B5EF4-FFF2-40B4-BE49-F238E27FC236}">
              <a16:creationId xmlns:a16="http://schemas.microsoft.com/office/drawing/2014/main" id="{0D99FDA7-C045-45B1-B426-BFC127B50857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823" name="TextBox 1822">
          <a:extLst>
            <a:ext uri="{FF2B5EF4-FFF2-40B4-BE49-F238E27FC236}">
              <a16:creationId xmlns:a16="http://schemas.microsoft.com/office/drawing/2014/main" id="{6A49F49A-0EB3-45DC-9D1A-207DA120EBDF}"/>
            </a:ext>
          </a:extLst>
        </xdr:cNvPr>
        <xdr:cNvSpPr txBox="1"/>
      </xdr:nvSpPr>
      <xdr:spPr>
        <a:xfrm>
          <a:off x="5081587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824" name="TextBox 1823">
          <a:extLst>
            <a:ext uri="{FF2B5EF4-FFF2-40B4-BE49-F238E27FC236}">
              <a16:creationId xmlns:a16="http://schemas.microsoft.com/office/drawing/2014/main" id="{EB2F5B35-6C41-4F6C-8A8D-A021E7A3DAE3}"/>
            </a:ext>
          </a:extLst>
        </xdr:cNvPr>
        <xdr:cNvSpPr txBox="1"/>
      </xdr:nvSpPr>
      <xdr:spPr>
        <a:xfrm>
          <a:off x="5083492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825" name="TextBox 1824">
          <a:extLst>
            <a:ext uri="{FF2B5EF4-FFF2-40B4-BE49-F238E27FC236}">
              <a16:creationId xmlns:a16="http://schemas.microsoft.com/office/drawing/2014/main" id="{BB29CC23-C3AD-4243-95C8-1BD1832917D2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826" name="TextBox 1825">
          <a:extLst>
            <a:ext uri="{FF2B5EF4-FFF2-40B4-BE49-F238E27FC236}">
              <a16:creationId xmlns:a16="http://schemas.microsoft.com/office/drawing/2014/main" id="{3F809E86-C4C6-4482-8B96-4DF6CE3520BB}"/>
            </a:ext>
          </a:extLst>
        </xdr:cNvPr>
        <xdr:cNvSpPr txBox="1"/>
      </xdr:nvSpPr>
      <xdr:spPr>
        <a:xfrm>
          <a:off x="5081587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827" name="TextBox 1826">
          <a:extLst>
            <a:ext uri="{FF2B5EF4-FFF2-40B4-BE49-F238E27FC236}">
              <a16:creationId xmlns:a16="http://schemas.microsoft.com/office/drawing/2014/main" id="{E88E88A2-4B6E-416C-83E8-763CDD8404CA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828" name="TextBox 1827">
          <a:extLst>
            <a:ext uri="{FF2B5EF4-FFF2-40B4-BE49-F238E27FC236}">
              <a16:creationId xmlns:a16="http://schemas.microsoft.com/office/drawing/2014/main" id="{6B84650A-E084-4F94-A044-5B6CFB7E2B72}"/>
            </a:ext>
          </a:extLst>
        </xdr:cNvPr>
        <xdr:cNvSpPr txBox="1"/>
      </xdr:nvSpPr>
      <xdr:spPr>
        <a:xfrm>
          <a:off x="5081587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829" name="TextBox 1828">
          <a:extLst>
            <a:ext uri="{FF2B5EF4-FFF2-40B4-BE49-F238E27FC236}">
              <a16:creationId xmlns:a16="http://schemas.microsoft.com/office/drawing/2014/main" id="{B9FF03B2-C596-4073-9B39-E97C87B50160}"/>
            </a:ext>
          </a:extLst>
        </xdr:cNvPr>
        <xdr:cNvSpPr txBox="1"/>
      </xdr:nvSpPr>
      <xdr:spPr>
        <a:xfrm>
          <a:off x="5083492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830" name="TextBox 1829">
          <a:extLst>
            <a:ext uri="{FF2B5EF4-FFF2-40B4-BE49-F238E27FC236}">
              <a16:creationId xmlns:a16="http://schemas.microsoft.com/office/drawing/2014/main" id="{339A354E-DF2F-4063-AC37-1680FDC4C0A7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831" name="TextBox 1830">
          <a:extLst>
            <a:ext uri="{FF2B5EF4-FFF2-40B4-BE49-F238E27FC236}">
              <a16:creationId xmlns:a16="http://schemas.microsoft.com/office/drawing/2014/main" id="{FAF9EC27-8E3C-42D7-B892-514599E0BD35}"/>
            </a:ext>
          </a:extLst>
        </xdr:cNvPr>
        <xdr:cNvSpPr txBox="1"/>
      </xdr:nvSpPr>
      <xdr:spPr>
        <a:xfrm>
          <a:off x="5081587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832" name="TextBox 1831">
          <a:extLst>
            <a:ext uri="{FF2B5EF4-FFF2-40B4-BE49-F238E27FC236}">
              <a16:creationId xmlns:a16="http://schemas.microsoft.com/office/drawing/2014/main" id="{64B37376-0589-4145-9CB2-4873EB43F6A4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833" name="TextBox 1832">
          <a:extLst>
            <a:ext uri="{FF2B5EF4-FFF2-40B4-BE49-F238E27FC236}">
              <a16:creationId xmlns:a16="http://schemas.microsoft.com/office/drawing/2014/main" id="{24BAA749-8707-4DA0-80C2-92D7A9F5E435}"/>
            </a:ext>
          </a:extLst>
        </xdr:cNvPr>
        <xdr:cNvSpPr txBox="1"/>
      </xdr:nvSpPr>
      <xdr:spPr>
        <a:xfrm>
          <a:off x="5081587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834" name="TextBox 1833">
          <a:extLst>
            <a:ext uri="{FF2B5EF4-FFF2-40B4-BE49-F238E27FC236}">
              <a16:creationId xmlns:a16="http://schemas.microsoft.com/office/drawing/2014/main" id="{6876BE11-1D47-4BD7-949F-0DC7B5527B16}"/>
            </a:ext>
          </a:extLst>
        </xdr:cNvPr>
        <xdr:cNvSpPr txBox="1"/>
      </xdr:nvSpPr>
      <xdr:spPr>
        <a:xfrm>
          <a:off x="5083492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835" name="TextBox 1834">
          <a:extLst>
            <a:ext uri="{FF2B5EF4-FFF2-40B4-BE49-F238E27FC236}">
              <a16:creationId xmlns:a16="http://schemas.microsoft.com/office/drawing/2014/main" id="{C83A5446-5FD4-41D9-B440-1F48D1AA6698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836" name="TextBox 1835">
          <a:extLst>
            <a:ext uri="{FF2B5EF4-FFF2-40B4-BE49-F238E27FC236}">
              <a16:creationId xmlns:a16="http://schemas.microsoft.com/office/drawing/2014/main" id="{43A75A2F-AF12-4A1B-8142-5254D464E97D}"/>
            </a:ext>
          </a:extLst>
        </xdr:cNvPr>
        <xdr:cNvSpPr txBox="1"/>
      </xdr:nvSpPr>
      <xdr:spPr>
        <a:xfrm>
          <a:off x="5081587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837" name="TextBox 1836">
          <a:extLst>
            <a:ext uri="{FF2B5EF4-FFF2-40B4-BE49-F238E27FC236}">
              <a16:creationId xmlns:a16="http://schemas.microsoft.com/office/drawing/2014/main" id="{53C9CC70-7B49-46DF-A740-A8424831F6DE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838" name="TextBox 1837">
          <a:extLst>
            <a:ext uri="{FF2B5EF4-FFF2-40B4-BE49-F238E27FC236}">
              <a16:creationId xmlns:a16="http://schemas.microsoft.com/office/drawing/2014/main" id="{F9FD2F43-AC9F-4BA1-B506-C5F365D82E0B}"/>
            </a:ext>
          </a:extLst>
        </xdr:cNvPr>
        <xdr:cNvSpPr txBox="1"/>
      </xdr:nvSpPr>
      <xdr:spPr>
        <a:xfrm>
          <a:off x="5081587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839" name="TextBox 1838">
          <a:extLst>
            <a:ext uri="{FF2B5EF4-FFF2-40B4-BE49-F238E27FC236}">
              <a16:creationId xmlns:a16="http://schemas.microsoft.com/office/drawing/2014/main" id="{6CD2A246-442F-4CE5-8EE8-C71A5BDA9535}"/>
            </a:ext>
          </a:extLst>
        </xdr:cNvPr>
        <xdr:cNvSpPr txBox="1"/>
      </xdr:nvSpPr>
      <xdr:spPr>
        <a:xfrm>
          <a:off x="5083492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840" name="TextBox 1839">
          <a:extLst>
            <a:ext uri="{FF2B5EF4-FFF2-40B4-BE49-F238E27FC236}">
              <a16:creationId xmlns:a16="http://schemas.microsoft.com/office/drawing/2014/main" id="{DE01EB64-FB98-4DAE-B6CC-0F75B5320B86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841" name="TextBox 1840">
          <a:extLst>
            <a:ext uri="{FF2B5EF4-FFF2-40B4-BE49-F238E27FC236}">
              <a16:creationId xmlns:a16="http://schemas.microsoft.com/office/drawing/2014/main" id="{8A800590-E882-4AD8-A838-0A58A188670C}"/>
            </a:ext>
          </a:extLst>
        </xdr:cNvPr>
        <xdr:cNvSpPr txBox="1"/>
      </xdr:nvSpPr>
      <xdr:spPr>
        <a:xfrm>
          <a:off x="5081587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842" name="TextBox 1841">
          <a:extLst>
            <a:ext uri="{FF2B5EF4-FFF2-40B4-BE49-F238E27FC236}">
              <a16:creationId xmlns:a16="http://schemas.microsoft.com/office/drawing/2014/main" id="{02C1B9CB-3F65-4988-99C7-478AC4CFB864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843" name="TextBox 1842">
          <a:extLst>
            <a:ext uri="{FF2B5EF4-FFF2-40B4-BE49-F238E27FC236}">
              <a16:creationId xmlns:a16="http://schemas.microsoft.com/office/drawing/2014/main" id="{06DC3CE5-E76A-4143-9CDC-4096AB050779}"/>
            </a:ext>
          </a:extLst>
        </xdr:cNvPr>
        <xdr:cNvSpPr txBox="1"/>
      </xdr:nvSpPr>
      <xdr:spPr>
        <a:xfrm>
          <a:off x="5081587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844" name="TextBox 1843">
          <a:extLst>
            <a:ext uri="{FF2B5EF4-FFF2-40B4-BE49-F238E27FC236}">
              <a16:creationId xmlns:a16="http://schemas.microsoft.com/office/drawing/2014/main" id="{D499593C-FFA3-4CAE-A99A-CB03401DCE9C}"/>
            </a:ext>
          </a:extLst>
        </xdr:cNvPr>
        <xdr:cNvSpPr txBox="1"/>
      </xdr:nvSpPr>
      <xdr:spPr>
        <a:xfrm>
          <a:off x="5083492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845" name="TextBox 1844">
          <a:extLst>
            <a:ext uri="{FF2B5EF4-FFF2-40B4-BE49-F238E27FC236}">
              <a16:creationId xmlns:a16="http://schemas.microsoft.com/office/drawing/2014/main" id="{49845085-7ED8-4B76-9FA8-0BF27CA09B97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846" name="TextBox 1845">
          <a:extLst>
            <a:ext uri="{FF2B5EF4-FFF2-40B4-BE49-F238E27FC236}">
              <a16:creationId xmlns:a16="http://schemas.microsoft.com/office/drawing/2014/main" id="{ECAC9336-4D19-4D26-8494-6C2CBB1A5CE7}"/>
            </a:ext>
          </a:extLst>
        </xdr:cNvPr>
        <xdr:cNvSpPr txBox="1"/>
      </xdr:nvSpPr>
      <xdr:spPr>
        <a:xfrm>
          <a:off x="5081587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847" name="TextBox 1846">
          <a:extLst>
            <a:ext uri="{FF2B5EF4-FFF2-40B4-BE49-F238E27FC236}">
              <a16:creationId xmlns:a16="http://schemas.microsoft.com/office/drawing/2014/main" id="{6D6C9177-1D4C-4690-839C-2C7CCEFCFD23}"/>
            </a:ext>
          </a:extLst>
        </xdr:cNvPr>
        <xdr:cNvSpPr txBox="1"/>
      </xdr:nvSpPr>
      <xdr:spPr>
        <a:xfrm>
          <a:off x="508063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848" name="TextBox 1847">
          <a:extLst>
            <a:ext uri="{FF2B5EF4-FFF2-40B4-BE49-F238E27FC236}">
              <a16:creationId xmlns:a16="http://schemas.microsoft.com/office/drawing/2014/main" id="{F41E9290-F527-4069-A8D4-7EF326D1FD65}"/>
            </a:ext>
          </a:extLst>
        </xdr:cNvPr>
        <xdr:cNvSpPr txBox="1"/>
      </xdr:nvSpPr>
      <xdr:spPr>
        <a:xfrm>
          <a:off x="5081587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1333500</xdr:colOff>
      <xdr:row>0</xdr:row>
      <xdr:rowOff>0</xdr:rowOff>
    </xdr:from>
    <xdr:ext cx="65" cy="1222654"/>
    <xdr:sp macro="" textlink="">
      <xdr:nvSpPr>
        <xdr:cNvPr id="1849" name="TextBox 1848">
          <a:extLst>
            <a:ext uri="{FF2B5EF4-FFF2-40B4-BE49-F238E27FC236}">
              <a16:creationId xmlns:a16="http://schemas.microsoft.com/office/drawing/2014/main" id="{158D3C91-A926-403F-B142-AAC4B20FDAB2}"/>
            </a:ext>
          </a:extLst>
        </xdr:cNvPr>
        <xdr:cNvSpPr txBox="1"/>
      </xdr:nvSpPr>
      <xdr:spPr>
        <a:xfrm>
          <a:off x="5750242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1850" name="TextBox 1849">
          <a:extLst>
            <a:ext uri="{FF2B5EF4-FFF2-40B4-BE49-F238E27FC236}">
              <a16:creationId xmlns:a16="http://schemas.microsoft.com/office/drawing/2014/main" id="{BA668841-80D3-46CB-B1B3-2E0389DB2B8D}"/>
            </a:ext>
          </a:extLst>
        </xdr:cNvPr>
        <xdr:cNvSpPr txBox="1"/>
      </xdr:nvSpPr>
      <xdr:spPr>
        <a:xfrm>
          <a:off x="574738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839927"/>
    <xdr:sp macro="" textlink="">
      <xdr:nvSpPr>
        <xdr:cNvPr id="1851" name="TextBox 1850">
          <a:extLst>
            <a:ext uri="{FF2B5EF4-FFF2-40B4-BE49-F238E27FC236}">
              <a16:creationId xmlns:a16="http://schemas.microsoft.com/office/drawing/2014/main" id="{7CA02917-B315-47E4-B5A1-2CC175E6CD42}"/>
            </a:ext>
          </a:extLst>
        </xdr:cNvPr>
        <xdr:cNvSpPr txBox="1"/>
      </xdr:nvSpPr>
      <xdr:spPr>
        <a:xfrm>
          <a:off x="5748337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1852" name="TextBox 1851">
          <a:extLst>
            <a:ext uri="{FF2B5EF4-FFF2-40B4-BE49-F238E27FC236}">
              <a16:creationId xmlns:a16="http://schemas.microsoft.com/office/drawing/2014/main" id="{34BC87F8-F390-4E8B-843C-2D1AD8214823}"/>
            </a:ext>
          </a:extLst>
        </xdr:cNvPr>
        <xdr:cNvSpPr txBox="1"/>
      </xdr:nvSpPr>
      <xdr:spPr>
        <a:xfrm>
          <a:off x="574738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382727"/>
    <xdr:sp macro="" textlink="">
      <xdr:nvSpPr>
        <xdr:cNvPr id="1853" name="TextBox 1852">
          <a:extLst>
            <a:ext uri="{FF2B5EF4-FFF2-40B4-BE49-F238E27FC236}">
              <a16:creationId xmlns:a16="http://schemas.microsoft.com/office/drawing/2014/main" id="{882DF9A6-6D47-4727-8843-6935C2D1BA1A}"/>
            </a:ext>
          </a:extLst>
        </xdr:cNvPr>
        <xdr:cNvSpPr txBox="1"/>
      </xdr:nvSpPr>
      <xdr:spPr>
        <a:xfrm>
          <a:off x="5748337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1333500</xdr:colOff>
      <xdr:row>0</xdr:row>
      <xdr:rowOff>0</xdr:rowOff>
    </xdr:from>
    <xdr:ext cx="65" cy="1222654"/>
    <xdr:sp macro="" textlink="">
      <xdr:nvSpPr>
        <xdr:cNvPr id="1854" name="TextBox 1853">
          <a:extLst>
            <a:ext uri="{FF2B5EF4-FFF2-40B4-BE49-F238E27FC236}">
              <a16:creationId xmlns:a16="http://schemas.microsoft.com/office/drawing/2014/main" id="{D589004B-D1F4-4901-AA5F-2CFBFC0DA540}"/>
            </a:ext>
          </a:extLst>
        </xdr:cNvPr>
        <xdr:cNvSpPr txBox="1"/>
      </xdr:nvSpPr>
      <xdr:spPr>
        <a:xfrm>
          <a:off x="5750242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1855" name="TextBox 1854">
          <a:extLst>
            <a:ext uri="{FF2B5EF4-FFF2-40B4-BE49-F238E27FC236}">
              <a16:creationId xmlns:a16="http://schemas.microsoft.com/office/drawing/2014/main" id="{1AEB0B92-BBC2-4D5A-BEA8-98F6E309A361}"/>
            </a:ext>
          </a:extLst>
        </xdr:cNvPr>
        <xdr:cNvSpPr txBox="1"/>
      </xdr:nvSpPr>
      <xdr:spPr>
        <a:xfrm>
          <a:off x="574738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839927"/>
    <xdr:sp macro="" textlink="">
      <xdr:nvSpPr>
        <xdr:cNvPr id="1856" name="TextBox 1855">
          <a:extLst>
            <a:ext uri="{FF2B5EF4-FFF2-40B4-BE49-F238E27FC236}">
              <a16:creationId xmlns:a16="http://schemas.microsoft.com/office/drawing/2014/main" id="{6F89E883-3751-4374-9E4D-F3FF64A4BF07}"/>
            </a:ext>
          </a:extLst>
        </xdr:cNvPr>
        <xdr:cNvSpPr txBox="1"/>
      </xdr:nvSpPr>
      <xdr:spPr>
        <a:xfrm>
          <a:off x="5748337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1857" name="TextBox 1856">
          <a:extLst>
            <a:ext uri="{FF2B5EF4-FFF2-40B4-BE49-F238E27FC236}">
              <a16:creationId xmlns:a16="http://schemas.microsoft.com/office/drawing/2014/main" id="{2C0C4210-471C-4496-A915-8C91F903125C}"/>
            </a:ext>
          </a:extLst>
        </xdr:cNvPr>
        <xdr:cNvSpPr txBox="1"/>
      </xdr:nvSpPr>
      <xdr:spPr>
        <a:xfrm>
          <a:off x="574738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382727"/>
    <xdr:sp macro="" textlink="">
      <xdr:nvSpPr>
        <xdr:cNvPr id="1858" name="TextBox 1857">
          <a:extLst>
            <a:ext uri="{FF2B5EF4-FFF2-40B4-BE49-F238E27FC236}">
              <a16:creationId xmlns:a16="http://schemas.microsoft.com/office/drawing/2014/main" id="{F801DABE-75CA-4E32-A4A1-06B42841F407}"/>
            </a:ext>
          </a:extLst>
        </xdr:cNvPr>
        <xdr:cNvSpPr txBox="1"/>
      </xdr:nvSpPr>
      <xdr:spPr>
        <a:xfrm>
          <a:off x="5748337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1333500</xdr:colOff>
      <xdr:row>0</xdr:row>
      <xdr:rowOff>0</xdr:rowOff>
    </xdr:from>
    <xdr:ext cx="65" cy="1222654"/>
    <xdr:sp macro="" textlink="">
      <xdr:nvSpPr>
        <xdr:cNvPr id="1859" name="TextBox 1858">
          <a:extLst>
            <a:ext uri="{FF2B5EF4-FFF2-40B4-BE49-F238E27FC236}">
              <a16:creationId xmlns:a16="http://schemas.microsoft.com/office/drawing/2014/main" id="{2C42BEC7-053F-4AE8-8156-179D2F22001D}"/>
            </a:ext>
          </a:extLst>
        </xdr:cNvPr>
        <xdr:cNvSpPr txBox="1"/>
      </xdr:nvSpPr>
      <xdr:spPr>
        <a:xfrm>
          <a:off x="5750242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839927"/>
    <xdr:sp macro="" textlink="">
      <xdr:nvSpPr>
        <xdr:cNvPr id="1860" name="TextBox 1859">
          <a:extLst>
            <a:ext uri="{FF2B5EF4-FFF2-40B4-BE49-F238E27FC236}">
              <a16:creationId xmlns:a16="http://schemas.microsoft.com/office/drawing/2014/main" id="{42C5BE86-F8EB-4ECE-AA78-5FE21027E5B1}"/>
            </a:ext>
          </a:extLst>
        </xdr:cNvPr>
        <xdr:cNvSpPr txBox="1"/>
      </xdr:nvSpPr>
      <xdr:spPr>
        <a:xfrm>
          <a:off x="5748337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1333500</xdr:colOff>
      <xdr:row>0</xdr:row>
      <xdr:rowOff>0</xdr:rowOff>
    </xdr:from>
    <xdr:ext cx="65" cy="1222654"/>
    <xdr:sp macro="" textlink="">
      <xdr:nvSpPr>
        <xdr:cNvPr id="1861" name="TextBox 1860">
          <a:extLst>
            <a:ext uri="{FF2B5EF4-FFF2-40B4-BE49-F238E27FC236}">
              <a16:creationId xmlns:a16="http://schemas.microsoft.com/office/drawing/2014/main" id="{9904F865-5539-4987-9210-6B220FABD765}"/>
            </a:ext>
          </a:extLst>
        </xdr:cNvPr>
        <xdr:cNvSpPr txBox="1"/>
      </xdr:nvSpPr>
      <xdr:spPr>
        <a:xfrm>
          <a:off x="5750242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1862" name="TextBox 1861">
          <a:extLst>
            <a:ext uri="{FF2B5EF4-FFF2-40B4-BE49-F238E27FC236}">
              <a16:creationId xmlns:a16="http://schemas.microsoft.com/office/drawing/2014/main" id="{6CE64B89-E5B0-4FD3-922E-9121628ABA16}"/>
            </a:ext>
          </a:extLst>
        </xdr:cNvPr>
        <xdr:cNvSpPr txBox="1"/>
      </xdr:nvSpPr>
      <xdr:spPr>
        <a:xfrm>
          <a:off x="574738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839927"/>
    <xdr:sp macro="" textlink="">
      <xdr:nvSpPr>
        <xdr:cNvPr id="1863" name="TextBox 1862">
          <a:extLst>
            <a:ext uri="{FF2B5EF4-FFF2-40B4-BE49-F238E27FC236}">
              <a16:creationId xmlns:a16="http://schemas.microsoft.com/office/drawing/2014/main" id="{674EB5EF-F5F4-48FB-AB79-B6A95789B5D3}"/>
            </a:ext>
          </a:extLst>
        </xdr:cNvPr>
        <xdr:cNvSpPr txBox="1"/>
      </xdr:nvSpPr>
      <xdr:spPr>
        <a:xfrm>
          <a:off x="5748337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1864" name="TextBox 1863">
          <a:extLst>
            <a:ext uri="{FF2B5EF4-FFF2-40B4-BE49-F238E27FC236}">
              <a16:creationId xmlns:a16="http://schemas.microsoft.com/office/drawing/2014/main" id="{EB8338FE-F912-441D-9D6A-D88E20C83636}"/>
            </a:ext>
          </a:extLst>
        </xdr:cNvPr>
        <xdr:cNvSpPr txBox="1"/>
      </xdr:nvSpPr>
      <xdr:spPr>
        <a:xfrm>
          <a:off x="574738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382727"/>
    <xdr:sp macro="" textlink="">
      <xdr:nvSpPr>
        <xdr:cNvPr id="1865" name="TextBox 1864">
          <a:extLst>
            <a:ext uri="{FF2B5EF4-FFF2-40B4-BE49-F238E27FC236}">
              <a16:creationId xmlns:a16="http://schemas.microsoft.com/office/drawing/2014/main" id="{B11EF2AA-64CC-4E54-AD4C-7CA15E6BCF23}"/>
            </a:ext>
          </a:extLst>
        </xdr:cNvPr>
        <xdr:cNvSpPr txBox="1"/>
      </xdr:nvSpPr>
      <xdr:spPr>
        <a:xfrm>
          <a:off x="5748337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1333500</xdr:colOff>
      <xdr:row>0</xdr:row>
      <xdr:rowOff>0</xdr:rowOff>
    </xdr:from>
    <xdr:ext cx="65" cy="1222654"/>
    <xdr:sp macro="" textlink="">
      <xdr:nvSpPr>
        <xdr:cNvPr id="1866" name="TextBox 1865">
          <a:extLst>
            <a:ext uri="{FF2B5EF4-FFF2-40B4-BE49-F238E27FC236}">
              <a16:creationId xmlns:a16="http://schemas.microsoft.com/office/drawing/2014/main" id="{B96BD61F-C0CF-4C27-BC1B-87B9B288F1BF}"/>
            </a:ext>
          </a:extLst>
        </xdr:cNvPr>
        <xdr:cNvSpPr txBox="1"/>
      </xdr:nvSpPr>
      <xdr:spPr>
        <a:xfrm>
          <a:off x="5750242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839927"/>
    <xdr:sp macro="" textlink="">
      <xdr:nvSpPr>
        <xdr:cNvPr id="1867" name="TextBox 1866">
          <a:extLst>
            <a:ext uri="{FF2B5EF4-FFF2-40B4-BE49-F238E27FC236}">
              <a16:creationId xmlns:a16="http://schemas.microsoft.com/office/drawing/2014/main" id="{49C58443-1A92-4062-84F1-EC314E0CF7E3}"/>
            </a:ext>
          </a:extLst>
        </xdr:cNvPr>
        <xdr:cNvSpPr txBox="1"/>
      </xdr:nvSpPr>
      <xdr:spPr>
        <a:xfrm>
          <a:off x="5748337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1333500</xdr:colOff>
      <xdr:row>0</xdr:row>
      <xdr:rowOff>0</xdr:rowOff>
    </xdr:from>
    <xdr:ext cx="65" cy="1222654"/>
    <xdr:sp macro="" textlink="">
      <xdr:nvSpPr>
        <xdr:cNvPr id="1868" name="TextBox 1867">
          <a:extLst>
            <a:ext uri="{FF2B5EF4-FFF2-40B4-BE49-F238E27FC236}">
              <a16:creationId xmlns:a16="http://schemas.microsoft.com/office/drawing/2014/main" id="{38AF088C-0F1B-4A28-896C-0B3A6D01A107}"/>
            </a:ext>
          </a:extLst>
        </xdr:cNvPr>
        <xdr:cNvSpPr txBox="1"/>
      </xdr:nvSpPr>
      <xdr:spPr>
        <a:xfrm>
          <a:off x="5750242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1869" name="TextBox 1868">
          <a:extLst>
            <a:ext uri="{FF2B5EF4-FFF2-40B4-BE49-F238E27FC236}">
              <a16:creationId xmlns:a16="http://schemas.microsoft.com/office/drawing/2014/main" id="{C90D6D12-C2EF-46BA-A710-175945F25B36}"/>
            </a:ext>
          </a:extLst>
        </xdr:cNvPr>
        <xdr:cNvSpPr txBox="1"/>
      </xdr:nvSpPr>
      <xdr:spPr>
        <a:xfrm>
          <a:off x="574738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839927"/>
    <xdr:sp macro="" textlink="">
      <xdr:nvSpPr>
        <xdr:cNvPr id="1870" name="TextBox 1869">
          <a:extLst>
            <a:ext uri="{FF2B5EF4-FFF2-40B4-BE49-F238E27FC236}">
              <a16:creationId xmlns:a16="http://schemas.microsoft.com/office/drawing/2014/main" id="{BD808A32-44AB-459E-874F-DDA386FE4EB4}"/>
            </a:ext>
          </a:extLst>
        </xdr:cNvPr>
        <xdr:cNvSpPr txBox="1"/>
      </xdr:nvSpPr>
      <xdr:spPr>
        <a:xfrm>
          <a:off x="5748337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1871" name="TextBox 1870">
          <a:extLst>
            <a:ext uri="{FF2B5EF4-FFF2-40B4-BE49-F238E27FC236}">
              <a16:creationId xmlns:a16="http://schemas.microsoft.com/office/drawing/2014/main" id="{5CEEA905-A463-466F-80DD-739F19E1CA05}"/>
            </a:ext>
          </a:extLst>
        </xdr:cNvPr>
        <xdr:cNvSpPr txBox="1"/>
      </xdr:nvSpPr>
      <xdr:spPr>
        <a:xfrm>
          <a:off x="574738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382727"/>
    <xdr:sp macro="" textlink="">
      <xdr:nvSpPr>
        <xdr:cNvPr id="1872" name="TextBox 1871">
          <a:extLst>
            <a:ext uri="{FF2B5EF4-FFF2-40B4-BE49-F238E27FC236}">
              <a16:creationId xmlns:a16="http://schemas.microsoft.com/office/drawing/2014/main" id="{ACF78902-C2F5-4683-9E65-D1142C13F7DA}"/>
            </a:ext>
          </a:extLst>
        </xdr:cNvPr>
        <xdr:cNvSpPr txBox="1"/>
      </xdr:nvSpPr>
      <xdr:spPr>
        <a:xfrm>
          <a:off x="5748337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1333500</xdr:colOff>
      <xdr:row>0</xdr:row>
      <xdr:rowOff>0</xdr:rowOff>
    </xdr:from>
    <xdr:ext cx="65" cy="1222654"/>
    <xdr:sp macro="" textlink="">
      <xdr:nvSpPr>
        <xdr:cNvPr id="1873" name="TextBox 1872">
          <a:extLst>
            <a:ext uri="{FF2B5EF4-FFF2-40B4-BE49-F238E27FC236}">
              <a16:creationId xmlns:a16="http://schemas.microsoft.com/office/drawing/2014/main" id="{18A365A9-592D-4E36-B5A4-3BDA040E46A3}"/>
            </a:ext>
          </a:extLst>
        </xdr:cNvPr>
        <xdr:cNvSpPr txBox="1"/>
      </xdr:nvSpPr>
      <xdr:spPr>
        <a:xfrm>
          <a:off x="5750242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1874" name="TextBox 1873">
          <a:extLst>
            <a:ext uri="{FF2B5EF4-FFF2-40B4-BE49-F238E27FC236}">
              <a16:creationId xmlns:a16="http://schemas.microsoft.com/office/drawing/2014/main" id="{6AAD9166-AC96-471E-AAFB-9779EF5CAB78}"/>
            </a:ext>
          </a:extLst>
        </xdr:cNvPr>
        <xdr:cNvSpPr txBox="1"/>
      </xdr:nvSpPr>
      <xdr:spPr>
        <a:xfrm>
          <a:off x="574738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839927"/>
    <xdr:sp macro="" textlink="">
      <xdr:nvSpPr>
        <xdr:cNvPr id="1875" name="TextBox 1874">
          <a:extLst>
            <a:ext uri="{FF2B5EF4-FFF2-40B4-BE49-F238E27FC236}">
              <a16:creationId xmlns:a16="http://schemas.microsoft.com/office/drawing/2014/main" id="{5CA1F03E-E973-4B01-94BB-460681739750}"/>
            </a:ext>
          </a:extLst>
        </xdr:cNvPr>
        <xdr:cNvSpPr txBox="1"/>
      </xdr:nvSpPr>
      <xdr:spPr>
        <a:xfrm>
          <a:off x="5748337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1876" name="TextBox 1875">
          <a:extLst>
            <a:ext uri="{FF2B5EF4-FFF2-40B4-BE49-F238E27FC236}">
              <a16:creationId xmlns:a16="http://schemas.microsoft.com/office/drawing/2014/main" id="{A5E4C1AB-57F5-4AA5-8B54-087644D6700E}"/>
            </a:ext>
          </a:extLst>
        </xdr:cNvPr>
        <xdr:cNvSpPr txBox="1"/>
      </xdr:nvSpPr>
      <xdr:spPr>
        <a:xfrm>
          <a:off x="574738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382727"/>
    <xdr:sp macro="" textlink="">
      <xdr:nvSpPr>
        <xdr:cNvPr id="1877" name="TextBox 1876">
          <a:extLst>
            <a:ext uri="{FF2B5EF4-FFF2-40B4-BE49-F238E27FC236}">
              <a16:creationId xmlns:a16="http://schemas.microsoft.com/office/drawing/2014/main" id="{3B89C247-D03B-4C2B-B653-6DD9B6D8F8BC}"/>
            </a:ext>
          </a:extLst>
        </xdr:cNvPr>
        <xdr:cNvSpPr txBox="1"/>
      </xdr:nvSpPr>
      <xdr:spPr>
        <a:xfrm>
          <a:off x="5748337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1333500</xdr:colOff>
      <xdr:row>0</xdr:row>
      <xdr:rowOff>0</xdr:rowOff>
    </xdr:from>
    <xdr:ext cx="65" cy="1222654"/>
    <xdr:sp macro="" textlink="">
      <xdr:nvSpPr>
        <xdr:cNvPr id="1878" name="TextBox 1877">
          <a:extLst>
            <a:ext uri="{FF2B5EF4-FFF2-40B4-BE49-F238E27FC236}">
              <a16:creationId xmlns:a16="http://schemas.microsoft.com/office/drawing/2014/main" id="{DDBB4AAA-4BCC-4B9D-BC5B-8CE3075101A6}"/>
            </a:ext>
          </a:extLst>
        </xdr:cNvPr>
        <xdr:cNvSpPr txBox="1"/>
      </xdr:nvSpPr>
      <xdr:spPr>
        <a:xfrm>
          <a:off x="5750242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1879" name="TextBox 1878">
          <a:extLst>
            <a:ext uri="{FF2B5EF4-FFF2-40B4-BE49-F238E27FC236}">
              <a16:creationId xmlns:a16="http://schemas.microsoft.com/office/drawing/2014/main" id="{04D909ED-B665-4C62-A4BE-4AEC761E0448}"/>
            </a:ext>
          </a:extLst>
        </xdr:cNvPr>
        <xdr:cNvSpPr txBox="1"/>
      </xdr:nvSpPr>
      <xdr:spPr>
        <a:xfrm>
          <a:off x="574738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839927"/>
    <xdr:sp macro="" textlink="">
      <xdr:nvSpPr>
        <xdr:cNvPr id="1880" name="TextBox 1879">
          <a:extLst>
            <a:ext uri="{FF2B5EF4-FFF2-40B4-BE49-F238E27FC236}">
              <a16:creationId xmlns:a16="http://schemas.microsoft.com/office/drawing/2014/main" id="{283BBEB0-1423-4E95-9B1D-25A4AA43EF44}"/>
            </a:ext>
          </a:extLst>
        </xdr:cNvPr>
        <xdr:cNvSpPr txBox="1"/>
      </xdr:nvSpPr>
      <xdr:spPr>
        <a:xfrm>
          <a:off x="5748337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1881" name="TextBox 1880">
          <a:extLst>
            <a:ext uri="{FF2B5EF4-FFF2-40B4-BE49-F238E27FC236}">
              <a16:creationId xmlns:a16="http://schemas.microsoft.com/office/drawing/2014/main" id="{E40E78BC-A56E-4D73-8305-4441EB9FFC2E}"/>
            </a:ext>
          </a:extLst>
        </xdr:cNvPr>
        <xdr:cNvSpPr txBox="1"/>
      </xdr:nvSpPr>
      <xdr:spPr>
        <a:xfrm>
          <a:off x="574738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382727"/>
    <xdr:sp macro="" textlink="">
      <xdr:nvSpPr>
        <xdr:cNvPr id="1882" name="TextBox 1881">
          <a:extLst>
            <a:ext uri="{FF2B5EF4-FFF2-40B4-BE49-F238E27FC236}">
              <a16:creationId xmlns:a16="http://schemas.microsoft.com/office/drawing/2014/main" id="{B151F267-1AB3-44F0-8AF5-1679D77F800A}"/>
            </a:ext>
          </a:extLst>
        </xdr:cNvPr>
        <xdr:cNvSpPr txBox="1"/>
      </xdr:nvSpPr>
      <xdr:spPr>
        <a:xfrm>
          <a:off x="5748337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1333500</xdr:colOff>
      <xdr:row>0</xdr:row>
      <xdr:rowOff>0</xdr:rowOff>
    </xdr:from>
    <xdr:ext cx="65" cy="1222654"/>
    <xdr:sp macro="" textlink="">
      <xdr:nvSpPr>
        <xdr:cNvPr id="1883" name="TextBox 1882">
          <a:extLst>
            <a:ext uri="{FF2B5EF4-FFF2-40B4-BE49-F238E27FC236}">
              <a16:creationId xmlns:a16="http://schemas.microsoft.com/office/drawing/2014/main" id="{2AD9862B-BBB1-43CC-ACF9-AC1332D22908}"/>
            </a:ext>
          </a:extLst>
        </xdr:cNvPr>
        <xdr:cNvSpPr txBox="1"/>
      </xdr:nvSpPr>
      <xdr:spPr>
        <a:xfrm>
          <a:off x="5750242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1884" name="TextBox 1883">
          <a:extLst>
            <a:ext uri="{FF2B5EF4-FFF2-40B4-BE49-F238E27FC236}">
              <a16:creationId xmlns:a16="http://schemas.microsoft.com/office/drawing/2014/main" id="{FFE2D0A4-D1CC-4ABC-B38A-D8526272F67E}"/>
            </a:ext>
          </a:extLst>
        </xdr:cNvPr>
        <xdr:cNvSpPr txBox="1"/>
      </xdr:nvSpPr>
      <xdr:spPr>
        <a:xfrm>
          <a:off x="574738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839927"/>
    <xdr:sp macro="" textlink="">
      <xdr:nvSpPr>
        <xdr:cNvPr id="1885" name="TextBox 1884">
          <a:extLst>
            <a:ext uri="{FF2B5EF4-FFF2-40B4-BE49-F238E27FC236}">
              <a16:creationId xmlns:a16="http://schemas.microsoft.com/office/drawing/2014/main" id="{C3332C6D-9B24-4B59-9D4E-CB0887EAA3FB}"/>
            </a:ext>
          </a:extLst>
        </xdr:cNvPr>
        <xdr:cNvSpPr txBox="1"/>
      </xdr:nvSpPr>
      <xdr:spPr>
        <a:xfrm>
          <a:off x="5748337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1886" name="TextBox 1885">
          <a:extLst>
            <a:ext uri="{FF2B5EF4-FFF2-40B4-BE49-F238E27FC236}">
              <a16:creationId xmlns:a16="http://schemas.microsoft.com/office/drawing/2014/main" id="{51257E8C-0D79-4D19-8F46-EACFDBAE574E}"/>
            </a:ext>
          </a:extLst>
        </xdr:cNvPr>
        <xdr:cNvSpPr txBox="1"/>
      </xdr:nvSpPr>
      <xdr:spPr>
        <a:xfrm>
          <a:off x="574738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382727"/>
    <xdr:sp macro="" textlink="">
      <xdr:nvSpPr>
        <xdr:cNvPr id="1887" name="TextBox 1886">
          <a:extLst>
            <a:ext uri="{FF2B5EF4-FFF2-40B4-BE49-F238E27FC236}">
              <a16:creationId xmlns:a16="http://schemas.microsoft.com/office/drawing/2014/main" id="{3569DA56-4943-45AB-A090-F1632DFFBCAC}"/>
            </a:ext>
          </a:extLst>
        </xdr:cNvPr>
        <xdr:cNvSpPr txBox="1"/>
      </xdr:nvSpPr>
      <xdr:spPr>
        <a:xfrm>
          <a:off x="5748337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1333500</xdr:colOff>
      <xdr:row>0</xdr:row>
      <xdr:rowOff>0</xdr:rowOff>
    </xdr:from>
    <xdr:ext cx="65" cy="1222654"/>
    <xdr:sp macro="" textlink="">
      <xdr:nvSpPr>
        <xdr:cNvPr id="1888" name="TextBox 1887">
          <a:extLst>
            <a:ext uri="{FF2B5EF4-FFF2-40B4-BE49-F238E27FC236}">
              <a16:creationId xmlns:a16="http://schemas.microsoft.com/office/drawing/2014/main" id="{A6852C71-07FE-4FD0-880A-35B05D004C9A}"/>
            </a:ext>
          </a:extLst>
        </xdr:cNvPr>
        <xdr:cNvSpPr txBox="1"/>
      </xdr:nvSpPr>
      <xdr:spPr>
        <a:xfrm>
          <a:off x="5750242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1889" name="TextBox 1888">
          <a:extLst>
            <a:ext uri="{FF2B5EF4-FFF2-40B4-BE49-F238E27FC236}">
              <a16:creationId xmlns:a16="http://schemas.microsoft.com/office/drawing/2014/main" id="{321B66AD-E00E-4926-BFAD-DEC89EE3934A}"/>
            </a:ext>
          </a:extLst>
        </xdr:cNvPr>
        <xdr:cNvSpPr txBox="1"/>
      </xdr:nvSpPr>
      <xdr:spPr>
        <a:xfrm>
          <a:off x="574738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839927"/>
    <xdr:sp macro="" textlink="">
      <xdr:nvSpPr>
        <xdr:cNvPr id="1890" name="TextBox 1889">
          <a:extLst>
            <a:ext uri="{FF2B5EF4-FFF2-40B4-BE49-F238E27FC236}">
              <a16:creationId xmlns:a16="http://schemas.microsoft.com/office/drawing/2014/main" id="{48106ADC-2C7A-4DFF-B966-219A1D6551FC}"/>
            </a:ext>
          </a:extLst>
        </xdr:cNvPr>
        <xdr:cNvSpPr txBox="1"/>
      </xdr:nvSpPr>
      <xdr:spPr>
        <a:xfrm>
          <a:off x="5748337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1891" name="TextBox 1890">
          <a:extLst>
            <a:ext uri="{FF2B5EF4-FFF2-40B4-BE49-F238E27FC236}">
              <a16:creationId xmlns:a16="http://schemas.microsoft.com/office/drawing/2014/main" id="{CD9E3375-5233-4972-8450-05289EF1C8D6}"/>
            </a:ext>
          </a:extLst>
        </xdr:cNvPr>
        <xdr:cNvSpPr txBox="1"/>
      </xdr:nvSpPr>
      <xdr:spPr>
        <a:xfrm>
          <a:off x="574738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382727"/>
    <xdr:sp macro="" textlink="">
      <xdr:nvSpPr>
        <xdr:cNvPr id="1892" name="TextBox 1891">
          <a:extLst>
            <a:ext uri="{FF2B5EF4-FFF2-40B4-BE49-F238E27FC236}">
              <a16:creationId xmlns:a16="http://schemas.microsoft.com/office/drawing/2014/main" id="{1D42A4CA-655D-4838-9B34-E7220CBAB79E}"/>
            </a:ext>
          </a:extLst>
        </xdr:cNvPr>
        <xdr:cNvSpPr txBox="1"/>
      </xdr:nvSpPr>
      <xdr:spPr>
        <a:xfrm>
          <a:off x="5748337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1333500</xdr:colOff>
      <xdr:row>0</xdr:row>
      <xdr:rowOff>0</xdr:rowOff>
    </xdr:from>
    <xdr:ext cx="65" cy="1222654"/>
    <xdr:sp macro="" textlink="">
      <xdr:nvSpPr>
        <xdr:cNvPr id="1893" name="TextBox 1892">
          <a:extLst>
            <a:ext uri="{FF2B5EF4-FFF2-40B4-BE49-F238E27FC236}">
              <a16:creationId xmlns:a16="http://schemas.microsoft.com/office/drawing/2014/main" id="{86C41F6B-B4F7-4FF9-AC94-29FAB48F09B9}"/>
            </a:ext>
          </a:extLst>
        </xdr:cNvPr>
        <xdr:cNvSpPr txBox="1"/>
      </xdr:nvSpPr>
      <xdr:spPr>
        <a:xfrm>
          <a:off x="5750242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1894" name="TextBox 1893">
          <a:extLst>
            <a:ext uri="{FF2B5EF4-FFF2-40B4-BE49-F238E27FC236}">
              <a16:creationId xmlns:a16="http://schemas.microsoft.com/office/drawing/2014/main" id="{824A6015-CFFD-4A36-815A-C63E3E3CF4A3}"/>
            </a:ext>
          </a:extLst>
        </xdr:cNvPr>
        <xdr:cNvSpPr txBox="1"/>
      </xdr:nvSpPr>
      <xdr:spPr>
        <a:xfrm>
          <a:off x="574738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839927"/>
    <xdr:sp macro="" textlink="">
      <xdr:nvSpPr>
        <xdr:cNvPr id="1895" name="TextBox 1894">
          <a:extLst>
            <a:ext uri="{FF2B5EF4-FFF2-40B4-BE49-F238E27FC236}">
              <a16:creationId xmlns:a16="http://schemas.microsoft.com/office/drawing/2014/main" id="{BE765230-B10B-4F3A-9B10-306638B82DB2}"/>
            </a:ext>
          </a:extLst>
        </xdr:cNvPr>
        <xdr:cNvSpPr txBox="1"/>
      </xdr:nvSpPr>
      <xdr:spPr>
        <a:xfrm>
          <a:off x="5748337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1896" name="TextBox 1895">
          <a:extLst>
            <a:ext uri="{FF2B5EF4-FFF2-40B4-BE49-F238E27FC236}">
              <a16:creationId xmlns:a16="http://schemas.microsoft.com/office/drawing/2014/main" id="{51F1609F-07A6-4183-B6FD-1C356D97A24C}"/>
            </a:ext>
          </a:extLst>
        </xdr:cNvPr>
        <xdr:cNvSpPr txBox="1"/>
      </xdr:nvSpPr>
      <xdr:spPr>
        <a:xfrm>
          <a:off x="574738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382727"/>
    <xdr:sp macro="" textlink="">
      <xdr:nvSpPr>
        <xdr:cNvPr id="1897" name="TextBox 1896">
          <a:extLst>
            <a:ext uri="{FF2B5EF4-FFF2-40B4-BE49-F238E27FC236}">
              <a16:creationId xmlns:a16="http://schemas.microsoft.com/office/drawing/2014/main" id="{3AA65188-D410-4E43-8DE0-653183D00D07}"/>
            </a:ext>
          </a:extLst>
        </xdr:cNvPr>
        <xdr:cNvSpPr txBox="1"/>
      </xdr:nvSpPr>
      <xdr:spPr>
        <a:xfrm>
          <a:off x="5748337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1333500</xdr:colOff>
      <xdr:row>0</xdr:row>
      <xdr:rowOff>0</xdr:rowOff>
    </xdr:from>
    <xdr:ext cx="65" cy="1222654"/>
    <xdr:sp macro="" textlink="">
      <xdr:nvSpPr>
        <xdr:cNvPr id="1898" name="TextBox 1897">
          <a:extLst>
            <a:ext uri="{FF2B5EF4-FFF2-40B4-BE49-F238E27FC236}">
              <a16:creationId xmlns:a16="http://schemas.microsoft.com/office/drawing/2014/main" id="{D0676F75-6ECF-49C0-8DAD-862D47CB9145}"/>
            </a:ext>
          </a:extLst>
        </xdr:cNvPr>
        <xdr:cNvSpPr txBox="1"/>
      </xdr:nvSpPr>
      <xdr:spPr>
        <a:xfrm>
          <a:off x="5750242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1899" name="TextBox 1898">
          <a:extLst>
            <a:ext uri="{FF2B5EF4-FFF2-40B4-BE49-F238E27FC236}">
              <a16:creationId xmlns:a16="http://schemas.microsoft.com/office/drawing/2014/main" id="{073FE42A-70BB-4299-A032-00584250D8E5}"/>
            </a:ext>
          </a:extLst>
        </xdr:cNvPr>
        <xdr:cNvSpPr txBox="1"/>
      </xdr:nvSpPr>
      <xdr:spPr>
        <a:xfrm>
          <a:off x="574738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839927"/>
    <xdr:sp macro="" textlink="">
      <xdr:nvSpPr>
        <xdr:cNvPr id="1900" name="TextBox 1899">
          <a:extLst>
            <a:ext uri="{FF2B5EF4-FFF2-40B4-BE49-F238E27FC236}">
              <a16:creationId xmlns:a16="http://schemas.microsoft.com/office/drawing/2014/main" id="{18D0BB40-8413-4826-88AA-99726C1045F7}"/>
            </a:ext>
          </a:extLst>
        </xdr:cNvPr>
        <xdr:cNvSpPr txBox="1"/>
      </xdr:nvSpPr>
      <xdr:spPr>
        <a:xfrm>
          <a:off x="5748337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1901" name="TextBox 1900">
          <a:extLst>
            <a:ext uri="{FF2B5EF4-FFF2-40B4-BE49-F238E27FC236}">
              <a16:creationId xmlns:a16="http://schemas.microsoft.com/office/drawing/2014/main" id="{10CA5A20-1470-4CBC-A02E-31F6C3BF0C58}"/>
            </a:ext>
          </a:extLst>
        </xdr:cNvPr>
        <xdr:cNvSpPr txBox="1"/>
      </xdr:nvSpPr>
      <xdr:spPr>
        <a:xfrm>
          <a:off x="574738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382727"/>
    <xdr:sp macro="" textlink="">
      <xdr:nvSpPr>
        <xdr:cNvPr id="1902" name="TextBox 1901">
          <a:extLst>
            <a:ext uri="{FF2B5EF4-FFF2-40B4-BE49-F238E27FC236}">
              <a16:creationId xmlns:a16="http://schemas.microsoft.com/office/drawing/2014/main" id="{B9BAAEDA-9615-4481-AA71-2A4AEDE0C751}"/>
            </a:ext>
          </a:extLst>
        </xdr:cNvPr>
        <xdr:cNvSpPr txBox="1"/>
      </xdr:nvSpPr>
      <xdr:spPr>
        <a:xfrm>
          <a:off x="5748337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1333500</xdr:colOff>
      <xdr:row>0</xdr:row>
      <xdr:rowOff>0</xdr:rowOff>
    </xdr:from>
    <xdr:ext cx="65" cy="1222654"/>
    <xdr:sp macro="" textlink="">
      <xdr:nvSpPr>
        <xdr:cNvPr id="1903" name="TextBox 1902">
          <a:extLst>
            <a:ext uri="{FF2B5EF4-FFF2-40B4-BE49-F238E27FC236}">
              <a16:creationId xmlns:a16="http://schemas.microsoft.com/office/drawing/2014/main" id="{335B3639-1561-4274-BA13-492AB958F7A4}"/>
            </a:ext>
          </a:extLst>
        </xdr:cNvPr>
        <xdr:cNvSpPr txBox="1"/>
      </xdr:nvSpPr>
      <xdr:spPr>
        <a:xfrm>
          <a:off x="5750242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839927"/>
    <xdr:sp macro="" textlink="">
      <xdr:nvSpPr>
        <xdr:cNvPr id="1904" name="TextBox 1903">
          <a:extLst>
            <a:ext uri="{FF2B5EF4-FFF2-40B4-BE49-F238E27FC236}">
              <a16:creationId xmlns:a16="http://schemas.microsoft.com/office/drawing/2014/main" id="{2CE5297F-305F-4CB0-8CE4-FA752A968626}"/>
            </a:ext>
          </a:extLst>
        </xdr:cNvPr>
        <xdr:cNvSpPr txBox="1"/>
      </xdr:nvSpPr>
      <xdr:spPr>
        <a:xfrm>
          <a:off x="5748337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1333500</xdr:colOff>
      <xdr:row>0</xdr:row>
      <xdr:rowOff>0</xdr:rowOff>
    </xdr:from>
    <xdr:ext cx="65" cy="1222654"/>
    <xdr:sp macro="" textlink="">
      <xdr:nvSpPr>
        <xdr:cNvPr id="1905" name="TextBox 1904">
          <a:extLst>
            <a:ext uri="{FF2B5EF4-FFF2-40B4-BE49-F238E27FC236}">
              <a16:creationId xmlns:a16="http://schemas.microsoft.com/office/drawing/2014/main" id="{436F1170-06C7-4C80-AC20-B827C7DA4044}"/>
            </a:ext>
          </a:extLst>
        </xdr:cNvPr>
        <xdr:cNvSpPr txBox="1"/>
      </xdr:nvSpPr>
      <xdr:spPr>
        <a:xfrm>
          <a:off x="5750242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1906" name="TextBox 1905">
          <a:extLst>
            <a:ext uri="{FF2B5EF4-FFF2-40B4-BE49-F238E27FC236}">
              <a16:creationId xmlns:a16="http://schemas.microsoft.com/office/drawing/2014/main" id="{E9C7363C-F858-4DE8-94AA-13457909AEBF}"/>
            </a:ext>
          </a:extLst>
        </xdr:cNvPr>
        <xdr:cNvSpPr txBox="1"/>
      </xdr:nvSpPr>
      <xdr:spPr>
        <a:xfrm>
          <a:off x="574738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839927"/>
    <xdr:sp macro="" textlink="">
      <xdr:nvSpPr>
        <xdr:cNvPr id="1907" name="TextBox 1906">
          <a:extLst>
            <a:ext uri="{FF2B5EF4-FFF2-40B4-BE49-F238E27FC236}">
              <a16:creationId xmlns:a16="http://schemas.microsoft.com/office/drawing/2014/main" id="{217B70A8-84F1-4547-BC3C-C058DE7E4EEA}"/>
            </a:ext>
          </a:extLst>
        </xdr:cNvPr>
        <xdr:cNvSpPr txBox="1"/>
      </xdr:nvSpPr>
      <xdr:spPr>
        <a:xfrm>
          <a:off x="5748337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1908" name="TextBox 1907">
          <a:extLst>
            <a:ext uri="{FF2B5EF4-FFF2-40B4-BE49-F238E27FC236}">
              <a16:creationId xmlns:a16="http://schemas.microsoft.com/office/drawing/2014/main" id="{5AF84DD0-A687-40CB-B331-0696CEB98F75}"/>
            </a:ext>
          </a:extLst>
        </xdr:cNvPr>
        <xdr:cNvSpPr txBox="1"/>
      </xdr:nvSpPr>
      <xdr:spPr>
        <a:xfrm>
          <a:off x="574738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382727"/>
    <xdr:sp macro="" textlink="">
      <xdr:nvSpPr>
        <xdr:cNvPr id="1909" name="TextBox 1908">
          <a:extLst>
            <a:ext uri="{FF2B5EF4-FFF2-40B4-BE49-F238E27FC236}">
              <a16:creationId xmlns:a16="http://schemas.microsoft.com/office/drawing/2014/main" id="{A807110F-5309-4E91-8FFC-024945E7165D}"/>
            </a:ext>
          </a:extLst>
        </xdr:cNvPr>
        <xdr:cNvSpPr txBox="1"/>
      </xdr:nvSpPr>
      <xdr:spPr>
        <a:xfrm>
          <a:off x="5748337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1333500</xdr:colOff>
      <xdr:row>0</xdr:row>
      <xdr:rowOff>0</xdr:rowOff>
    </xdr:from>
    <xdr:ext cx="65" cy="1222654"/>
    <xdr:sp macro="" textlink="">
      <xdr:nvSpPr>
        <xdr:cNvPr id="1910" name="TextBox 1909">
          <a:extLst>
            <a:ext uri="{FF2B5EF4-FFF2-40B4-BE49-F238E27FC236}">
              <a16:creationId xmlns:a16="http://schemas.microsoft.com/office/drawing/2014/main" id="{EBCD19A0-13D8-4C08-AB8E-07A2A52F0474}"/>
            </a:ext>
          </a:extLst>
        </xdr:cNvPr>
        <xdr:cNvSpPr txBox="1"/>
      </xdr:nvSpPr>
      <xdr:spPr>
        <a:xfrm>
          <a:off x="5750242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1911" name="TextBox 1910">
          <a:extLst>
            <a:ext uri="{FF2B5EF4-FFF2-40B4-BE49-F238E27FC236}">
              <a16:creationId xmlns:a16="http://schemas.microsoft.com/office/drawing/2014/main" id="{A08EAFE5-7C98-4078-A360-D90176F5A637}"/>
            </a:ext>
          </a:extLst>
        </xdr:cNvPr>
        <xdr:cNvSpPr txBox="1"/>
      </xdr:nvSpPr>
      <xdr:spPr>
        <a:xfrm>
          <a:off x="574738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839927"/>
    <xdr:sp macro="" textlink="">
      <xdr:nvSpPr>
        <xdr:cNvPr id="1912" name="TextBox 1911">
          <a:extLst>
            <a:ext uri="{FF2B5EF4-FFF2-40B4-BE49-F238E27FC236}">
              <a16:creationId xmlns:a16="http://schemas.microsoft.com/office/drawing/2014/main" id="{5754B654-E84F-4543-A5E6-50498B9CEB7E}"/>
            </a:ext>
          </a:extLst>
        </xdr:cNvPr>
        <xdr:cNvSpPr txBox="1"/>
      </xdr:nvSpPr>
      <xdr:spPr>
        <a:xfrm>
          <a:off x="5748337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1913" name="TextBox 1912">
          <a:extLst>
            <a:ext uri="{FF2B5EF4-FFF2-40B4-BE49-F238E27FC236}">
              <a16:creationId xmlns:a16="http://schemas.microsoft.com/office/drawing/2014/main" id="{0373CA26-2431-4311-A382-D1493BA386B4}"/>
            </a:ext>
          </a:extLst>
        </xdr:cNvPr>
        <xdr:cNvSpPr txBox="1"/>
      </xdr:nvSpPr>
      <xdr:spPr>
        <a:xfrm>
          <a:off x="574738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382727"/>
    <xdr:sp macro="" textlink="">
      <xdr:nvSpPr>
        <xdr:cNvPr id="1914" name="TextBox 1913">
          <a:extLst>
            <a:ext uri="{FF2B5EF4-FFF2-40B4-BE49-F238E27FC236}">
              <a16:creationId xmlns:a16="http://schemas.microsoft.com/office/drawing/2014/main" id="{6DC33F55-ED14-4234-AF41-7EF64A157861}"/>
            </a:ext>
          </a:extLst>
        </xdr:cNvPr>
        <xdr:cNvSpPr txBox="1"/>
      </xdr:nvSpPr>
      <xdr:spPr>
        <a:xfrm>
          <a:off x="5748337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1333500</xdr:colOff>
      <xdr:row>0</xdr:row>
      <xdr:rowOff>0</xdr:rowOff>
    </xdr:from>
    <xdr:ext cx="65" cy="1222654"/>
    <xdr:sp macro="" textlink="">
      <xdr:nvSpPr>
        <xdr:cNvPr id="1915" name="TextBox 1914">
          <a:extLst>
            <a:ext uri="{FF2B5EF4-FFF2-40B4-BE49-F238E27FC236}">
              <a16:creationId xmlns:a16="http://schemas.microsoft.com/office/drawing/2014/main" id="{E2C6B0A3-E320-40BB-B98A-AC4594B389A2}"/>
            </a:ext>
          </a:extLst>
        </xdr:cNvPr>
        <xdr:cNvSpPr txBox="1"/>
      </xdr:nvSpPr>
      <xdr:spPr>
        <a:xfrm>
          <a:off x="5750242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1916" name="TextBox 1915">
          <a:extLst>
            <a:ext uri="{FF2B5EF4-FFF2-40B4-BE49-F238E27FC236}">
              <a16:creationId xmlns:a16="http://schemas.microsoft.com/office/drawing/2014/main" id="{5F8E4D77-7C34-43B2-B7F4-E08C27B85734}"/>
            </a:ext>
          </a:extLst>
        </xdr:cNvPr>
        <xdr:cNvSpPr txBox="1"/>
      </xdr:nvSpPr>
      <xdr:spPr>
        <a:xfrm>
          <a:off x="574738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839927"/>
    <xdr:sp macro="" textlink="">
      <xdr:nvSpPr>
        <xdr:cNvPr id="1917" name="TextBox 1916">
          <a:extLst>
            <a:ext uri="{FF2B5EF4-FFF2-40B4-BE49-F238E27FC236}">
              <a16:creationId xmlns:a16="http://schemas.microsoft.com/office/drawing/2014/main" id="{BB938CEA-EBFB-4F57-A009-DAFB1E8BC183}"/>
            </a:ext>
          </a:extLst>
        </xdr:cNvPr>
        <xdr:cNvSpPr txBox="1"/>
      </xdr:nvSpPr>
      <xdr:spPr>
        <a:xfrm>
          <a:off x="5748337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1918" name="TextBox 1917">
          <a:extLst>
            <a:ext uri="{FF2B5EF4-FFF2-40B4-BE49-F238E27FC236}">
              <a16:creationId xmlns:a16="http://schemas.microsoft.com/office/drawing/2014/main" id="{92476650-0E5A-4A2F-ACF2-92CF909E64EB}"/>
            </a:ext>
          </a:extLst>
        </xdr:cNvPr>
        <xdr:cNvSpPr txBox="1"/>
      </xdr:nvSpPr>
      <xdr:spPr>
        <a:xfrm>
          <a:off x="574738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382727"/>
    <xdr:sp macro="" textlink="">
      <xdr:nvSpPr>
        <xdr:cNvPr id="1919" name="TextBox 1918">
          <a:extLst>
            <a:ext uri="{FF2B5EF4-FFF2-40B4-BE49-F238E27FC236}">
              <a16:creationId xmlns:a16="http://schemas.microsoft.com/office/drawing/2014/main" id="{0B49092B-9471-43CD-B835-46C0DF3C191F}"/>
            </a:ext>
          </a:extLst>
        </xdr:cNvPr>
        <xdr:cNvSpPr txBox="1"/>
      </xdr:nvSpPr>
      <xdr:spPr>
        <a:xfrm>
          <a:off x="5748337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1333500</xdr:colOff>
      <xdr:row>0</xdr:row>
      <xdr:rowOff>0</xdr:rowOff>
    </xdr:from>
    <xdr:ext cx="65" cy="1222654"/>
    <xdr:sp macro="" textlink="">
      <xdr:nvSpPr>
        <xdr:cNvPr id="1920" name="TextBox 1919">
          <a:extLst>
            <a:ext uri="{FF2B5EF4-FFF2-40B4-BE49-F238E27FC236}">
              <a16:creationId xmlns:a16="http://schemas.microsoft.com/office/drawing/2014/main" id="{B5AB7D60-2048-476C-A106-759A4BA12612}"/>
            </a:ext>
          </a:extLst>
        </xdr:cNvPr>
        <xdr:cNvSpPr txBox="1"/>
      </xdr:nvSpPr>
      <xdr:spPr>
        <a:xfrm>
          <a:off x="5750242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1921" name="TextBox 1920">
          <a:extLst>
            <a:ext uri="{FF2B5EF4-FFF2-40B4-BE49-F238E27FC236}">
              <a16:creationId xmlns:a16="http://schemas.microsoft.com/office/drawing/2014/main" id="{623B0BC1-E72E-4D02-99D2-BEAE91B8A5D0}"/>
            </a:ext>
          </a:extLst>
        </xdr:cNvPr>
        <xdr:cNvSpPr txBox="1"/>
      </xdr:nvSpPr>
      <xdr:spPr>
        <a:xfrm>
          <a:off x="574738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839927"/>
    <xdr:sp macro="" textlink="">
      <xdr:nvSpPr>
        <xdr:cNvPr id="1922" name="TextBox 1921">
          <a:extLst>
            <a:ext uri="{FF2B5EF4-FFF2-40B4-BE49-F238E27FC236}">
              <a16:creationId xmlns:a16="http://schemas.microsoft.com/office/drawing/2014/main" id="{A9A3CD3C-8171-4083-A856-797642557967}"/>
            </a:ext>
          </a:extLst>
        </xdr:cNvPr>
        <xdr:cNvSpPr txBox="1"/>
      </xdr:nvSpPr>
      <xdr:spPr>
        <a:xfrm>
          <a:off x="5748337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1923" name="TextBox 1922">
          <a:extLst>
            <a:ext uri="{FF2B5EF4-FFF2-40B4-BE49-F238E27FC236}">
              <a16:creationId xmlns:a16="http://schemas.microsoft.com/office/drawing/2014/main" id="{317FE45D-C766-4C0E-AA5B-C664DF91DEA1}"/>
            </a:ext>
          </a:extLst>
        </xdr:cNvPr>
        <xdr:cNvSpPr txBox="1"/>
      </xdr:nvSpPr>
      <xdr:spPr>
        <a:xfrm>
          <a:off x="574738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382727"/>
    <xdr:sp macro="" textlink="">
      <xdr:nvSpPr>
        <xdr:cNvPr id="1924" name="TextBox 1923">
          <a:extLst>
            <a:ext uri="{FF2B5EF4-FFF2-40B4-BE49-F238E27FC236}">
              <a16:creationId xmlns:a16="http://schemas.microsoft.com/office/drawing/2014/main" id="{5F7C274C-DF26-46EA-A78F-AE74A9B7B33F}"/>
            </a:ext>
          </a:extLst>
        </xdr:cNvPr>
        <xdr:cNvSpPr txBox="1"/>
      </xdr:nvSpPr>
      <xdr:spPr>
        <a:xfrm>
          <a:off x="5748337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1333500</xdr:colOff>
      <xdr:row>0</xdr:row>
      <xdr:rowOff>0</xdr:rowOff>
    </xdr:from>
    <xdr:ext cx="65" cy="1222654"/>
    <xdr:sp macro="" textlink="">
      <xdr:nvSpPr>
        <xdr:cNvPr id="1925" name="TextBox 1924">
          <a:extLst>
            <a:ext uri="{FF2B5EF4-FFF2-40B4-BE49-F238E27FC236}">
              <a16:creationId xmlns:a16="http://schemas.microsoft.com/office/drawing/2014/main" id="{53E29752-4236-4F59-875D-9E2124C795A3}"/>
            </a:ext>
          </a:extLst>
        </xdr:cNvPr>
        <xdr:cNvSpPr txBox="1"/>
      </xdr:nvSpPr>
      <xdr:spPr>
        <a:xfrm>
          <a:off x="5750242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1926" name="TextBox 1925">
          <a:extLst>
            <a:ext uri="{FF2B5EF4-FFF2-40B4-BE49-F238E27FC236}">
              <a16:creationId xmlns:a16="http://schemas.microsoft.com/office/drawing/2014/main" id="{F93705E2-8B09-4BD9-A114-3EEC51A0349F}"/>
            </a:ext>
          </a:extLst>
        </xdr:cNvPr>
        <xdr:cNvSpPr txBox="1"/>
      </xdr:nvSpPr>
      <xdr:spPr>
        <a:xfrm>
          <a:off x="574738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839927"/>
    <xdr:sp macro="" textlink="">
      <xdr:nvSpPr>
        <xdr:cNvPr id="1927" name="TextBox 1926">
          <a:extLst>
            <a:ext uri="{FF2B5EF4-FFF2-40B4-BE49-F238E27FC236}">
              <a16:creationId xmlns:a16="http://schemas.microsoft.com/office/drawing/2014/main" id="{84AB1D96-17AD-49E4-9CD8-AF71575E2D4F}"/>
            </a:ext>
          </a:extLst>
        </xdr:cNvPr>
        <xdr:cNvSpPr txBox="1"/>
      </xdr:nvSpPr>
      <xdr:spPr>
        <a:xfrm>
          <a:off x="5748337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1928" name="TextBox 1927">
          <a:extLst>
            <a:ext uri="{FF2B5EF4-FFF2-40B4-BE49-F238E27FC236}">
              <a16:creationId xmlns:a16="http://schemas.microsoft.com/office/drawing/2014/main" id="{B7C81781-E2A4-4CD6-B83E-67C3A189359B}"/>
            </a:ext>
          </a:extLst>
        </xdr:cNvPr>
        <xdr:cNvSpPr txBox="1"/>
      </xdr:nvSpPr>
      <xdr:spPr>
        <a:xfrm>
          <a:off x="574738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382727"/>
    <xdr:sp macro="" textlink="">
      <xdr:nvSpPr>
        <xdr:cNvPr id="1929" name="TextBox 1928">
          <a:extLst>
            <a:ext uri="{FF2B5EF4-FFF2-40B4-BE49-F238E27FC236}">
              <a16:creationId xmlns:a16="http://schemas.microsoft.com/office/drawing/2014/main" id="{00D39673-D118-4985-A1F4-19B4BCD1F3FA}"/>
            </a:ext>
          </a:extLst>
        </xdr:cNvPr>
        <xdr:cNvSpPr txBox="1"/>
      </xdr:nvSpPr>
      <xdr:spPr>
        <a:xfrm>
          <a:off x="5748337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1333500</xdr:colOff>
      <xdr:row>0</xdr:row>
      <xdr:rowOff>0</xdr:rowOff>
    </xdr:from>
    <xdr:ext cx="65" cy="1222654"/>
    <xdr:sp macro="" textlink="">
      <xdr:nvSpPr>
        <xdr:cNvPr id="1930" name="TextBox 1929">
          <a:extLst>
            <a:ext uri="{FF2B5EF4-FFF2-40B4-BE49-F238E27FC236}">
              <a16:creationId xmlns:a16="http://schemas.microsoft.com/office/drawing/2014/main" id="{B5C45C37-AB70-4DE4-A255-AE805FA0E3EF}"/>
            </a:ext>
          </a:extLst>
        </xdr:cNvPr>
        <xdr:cNvSpPr txBox="1"/>
      </xdr:nvSpPr>
      <xdr:spPr>
        <a:xfrm>
          <a:off x="5750242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1931" name="TextBox 1930">
          <a:extLst>
            <a:ext uri="{FF2B5EF4-FFF2-40B4-BE49-F238E27FC236}">
              <a16:creationId xmlns:a16="http://schemas.microsoft.com/office/drawing/2014/main" id="{E8B367C7-2882-480A-89FD-5A951D7F3501}"/>
            </a:ext>
          </a:extLst>
        </xdr:cNvPr>
        <xdr:cNvSpPr txBox="1"/>
      </xdr:nvSpPr>
      <xdr:spPr>
        <a:xfrm>
          <a:off x="574738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839927"/>
    <xdr:sp macro="" textlink="">
      <xdr:nvSpPr>
        <xdr:cNvPr id="1932" name="TextBox 1931">
          <a:extLst>
            <a:ext uri="{FF2B5EF4-FFF2-40B4-BE49-F238E27FC236}">
              <a16:creationId xmlns:a16="http://schemas.microsoft.com/office/drawing/2014/main" id="{A1B6F0A2-8142-4A25-92F8-CB9FA1E709E4}"/>
            </a:ext>
          </a:extLst>
        </xdr:cNvPr>
        <xdr:cNvSpPr txBox="1"/>
      </xdr:nvSpPr>
      <xdr:spPr>
        <a:xfrm>
          <a:off x="5748337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1933" name="TextBox 1932">
          <a:extLst>
            <a:ext uri="{FF2B5EF4-FFF2-40B4-BE49-F238E27FC236}">
              <a16:creationId xmlns:a16="http://schemas.microsoft.com/office/drawing/2014/main" id="{870A8DE6-7624-4ECF-B9D5-4CF7D1F8EA23}"/>
            </a:ext>
          </a:extLst>
        </xdr:cNvPr>
        <xdr:cNvSpPr txBox="1"/>
      </xdr:nvSpPr>
      <xdr:spPr>
        <a:xfrm>
          <a:off x="574738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382727"/>
    <xdr:sp macro="" textlink="">
      <xdr:nvSpPr>
        <xdr:cNvPr id="1934" name="TextBox 1933">
          <a:extLst>
            <a:ext uri="{FF2B5EF4-FFF2-40B4-BE49-F238E27FC236}">
              <a16:creationId xmlns:a16="http://schemas.microsoft.com/office/drawing/2014/main" id="{E058B077-BE2C-4265-97F1-4A81998D619D}"/>
            </a:ext>
          </a:extLst>
        </xdr:cNvPr>
        <xdr:cNvSpPr txBox="1"/>
      </xdr:nvSpPr>
      <xdr:spPr>
        <a:xfrm>
          <a:off x="5748337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1333500</xdr:colOff>
      <xdr:row>0</xdr:row>
      <xdr:rowOff>0</xdr:rowOff>
    </xdr:from>
    <xdr:ext cx="65" cy="1222654"/>
    <xdr:sp macro="" textlink="">
      <xdr:nvSpPr>
        <xdr:cNvPr id="1935" name="TextBox 1934">
          <a:extLst>
            <a:ext uri="{FF2B5EF4-FFF2-40B4-BE49-F238E27FC236}">
              <a16:creationId xmlns:a16="http://schemas.microsoft.com/office/drawing/2014/main" id="{8DA0C5BB-0EF8-467B-9EAC-F103C95755FA}"/>
            </a:ext>
          </a:extLst>
        </xdr:cNvPr>
        <xdr:cNvSpPr txBox="1"/>
      </xdr:nvSpPr>
      <xdr:spPr>
        <a:xfrm>
          <a:off x="5750242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1936" name="TextBox 1935">
          <a:extLst>
            <a:ext uri="{FF2B5EF4-FFF2-40B4-BE49-F238E27FC236}">
              <a16:creationId xmlns:a16="http://schemas.microsoft.com/office/drawing/2014/main" id="{EF46E1B8-D071-429B-B146-6A15BC7C7AA2}"/>
            </a:ext>
          </a:extLst>
        </xdr:cNvPr>
        <xdr:cNvSpPr txBox="1"/>
      </xdr:nvSpPr>
      <xdr:spPr>
        <a:xfrm>
          <a:off x="574738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839927"/>
    <xdr:sp macro="" textlink="">
      <xdr:nvSpPr>
        <xdr:cNvPr id="1937" name="TextBox 1936">
          <a:extLst>
            <a:ext uri="{FF2B5EF4-FFF2-40B4-BE49-F238E27FC236}">
              <a16:creationId xmlns:a16="http://schemas.microsoft.com/office/drawing/2014/main" id="{72753440-BC87-4400-A99B-DAF39A9AF08C}"/>
            </a:ext>
          </a:extLst>
        </xdr:cNvPr>
        <xdr:cNvSpPr txBox="1"/>
      </xdr:nvSpPr>
      <xdr:spPr>
        <a:xfrm>
          <a:off x="5748337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1938" name="TextBox 1937">
          <a:extLst>
            <a:ext uri="{FF2B5EF4-FFF2-40B4-BE49-F238E27FC236}">
              <a16:creationId xmlns:a16="http://schemas.microsoft.com/office/drawing/2014/main" id="{823C3D57-5AFC-4725-B76B-BC0C653B5127}"/>
            </a:ext>
          </a:extLst>
        </xdr:cNvPr>
        <xdr:cNvSpPr txBox="1"/>
      </xdr:nvSpPr>
      <xdr:spPr>
        <a:xfrm>
          <a:off x="574738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382727"/>
    <xdr:sp macro="" textlink="">
      <xdr:nvSpPr>
        <xdr:cNvPr id="1939" name="TextBox 1938">
          <a:extLst>
            <a:ext uri="{FF2B5EF4-FFF2-40B4-BE49-F238E27FC236}">
              <a16:creationId xmlns:a16="http://schemas.microsoft.com/office/drawing/2014/main" id="{156B1E3C-1069-4628-9F07-2AA422EE7407}"/>
            </a:ext>
          </a:extLst>
        </xdr:cNvPr>
        <xdr:cNvSpPr txBox="1"/>
      </xdr:nvSpPr>
      <xdr:spPr>
        <a:xfrm>
          <a:off x="5748337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1333500</xdr:colOff>
      <xdr:row>0</xdr:row>
      <xdr:rowOff>0</xdr:rowOff>
    </xdr:from>
    <xdr:ext cx="65" cy="1222654"/>
    <xdr:sp macro="" textlink="">
      <xdr:nvSpPr>
        <xdr:cNvPr id="1940" name="TextBox 1939">
          <a:extLst>
            <a:ext uri="{FF2B5EF4-FFF2-40B4-BE49-F238E27FC236}">
              <a16:creationId xmlns:a16="http://schemas.microsoft.com/office/drawing/2014/main" id="{BBD816D1-7654-41C6-A6DA-3DE3189240EF}"/>
            </a:ext>
          </a:extLst>
        </xdr:cNvPr>
        <xdr:cNvSpPr txBox="1"/>
      </xdr:nvSpPr>
      <xdr:spPr>
        <a:xfrm>
          <a:off x="5750242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1941" name="TextBox 1940">
          <a:extLst>
            <a:ext uri="{FF2B5EF4-FFF2-40B4-BE49-F238E27FC236}">
              <a16:creationId xmlns:a16="http://schemas.microsoft.com/office/drawing/2014/main" id="{8C5985C8-81B1-4A31-8E38-B01C10B19D6C}"/>
            </a:ext>
          </a:extLst>
        </xdr:cNvPr>
        <xdr:cNvSpPr txBox="1"/>
      </xdr:nvSpPr>
      <xdr:spPr>
        <a:xfrm>
          <a:off x="574738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839927"/>
    <xdr:sp macro="" textlink="">
      <xdr:nvSpPr>
        <xdr:cNvPr id="1942" name="TextBox 1941">
          <a:extLst>
            <a:ext uri="{FF2B5EF4-FFF2-40B4-BE49-F238E27FC236}">
              <a16:creationId xmlns:a16="http://schemas.microsoft.com/office/drawing/2014/main" id="{84CD6735-C577-4CC5-BDEE-C8A52ACD0755}"/>
            </a:ext>
          </a:extLst>
        </xdr:cNvPr>
        <xdr:cNvSpPr txBox="1"/>
      </xdr:nvSpPr>
      <xdr:spPr>
        <a:xfrm>
          <a:off x="5748337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1943" name="TextBox 1942">
          <a:extLst>
            <a:ext uri="{FF2B5EF4-FFF2-40B4-BE49-F238E27FC236}">
              <a16:creationId xmlns:a16="http://schemas.microsoft.com/office/drawing/2014/main" id="{A0DC0232-0A51-4142-9F96-7C08075DB37E}"/>
            </a:ext>
          </a:extLst>
        </xdr:cNvPr>
        <xdr:cNvSpPr txBox="1"/>
      </xdr:nvSpPr>
      <xdr:spPr>
        <a:xfrm>
          <a:off x="574738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382727"/>
    <xdr:sp macro="" textlink="">
      <xdr:nvSpPr>
        <xdr:cNvPr id="1944" name="TextBox 1943">
          <a:extLst>
            <a:ext uri="{FF2B5EF4-FFF2-40B4-BE49-F238E27FC236}">
              <a16:creationId xmlns:a16="http://schemas.microsoft.com/office/drawing/2014/main" id="{946BE140-F6DF-4AA7-AAC0-AEF8FA176DF0}"/>
            </a:ext>
          </a:extLst>
        </xdr:cNvPr>
        <xdr:cNvSpPr txBox="1"/>
      </xdr:nvSpPr>
      <xdr:spPr>
        <a:xfrm>
          <a:off x="5748337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1333500</xdr:colOff>
      <xdr:row>0</xdr:row>
      <xdr:rowOff>0</xdr:rowOff>
    </xdr:from>
    <xdr:ext cx="65" cy="1222654"/>
    <xdr:sp macro="" textlink="">
      <xdr:nvSpPr>
        <xdr:cNvPr id="1945" name="TextBox 1944">
          <a:extLst>
            <a:ext uri="{FF2B5EF4-FFF2-40B4-BE49-F238E27FC236}">
              <a16:creationId xmlns:a16="http://schemas.microsoft.com/office/drawing/2014/main" id="{DDF96AAE-9C1E-4CB2-A003-B350ECE63275}"/>
            </a:ext>
          </a:extLst>
        </xdr:cNvPr>
        <xdr:cNvSpPr txBox="1"/>
      </xdr:nvSpPr>
      <xdr:spPr>
        <a:xfrm>
          <a:off x="5750242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1946" name="TextBox 1945">
          <a:extLst>
            <a:ext uri="{FF2B5EF4-FFF2-40B4-BE49-F238E27FC236}">
              <a16:creationId xmlns:a16="http://schemas.microsoft.com/office/drawing/2014/main" id="{C410183D-126F-4879-88FE-C1B61A754935}"/>
            </a:ext>
          </a:extLst>
        </xdr:cNvPr>
        <xdr:cNvSpPr txBox="1"/>
      </xdr:nvSpPr>
      <xdr:spPr>
        <a:xfrm>
          <a:off x="574738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839927"/>
    <xdr:sp macro="" textlink="">
      <xdr:nvSpPr>
        <xdr:cNvPr id="1947" name="TextBox 1946">
          <a:extLst>
            <a:ext uri="{FF2B5EF4-FFF2-40B4-BE49-F238E27FC236}">
              <a16:creationId xmlns:a16="http://schemas.microsoft.com/office/drawing/2014/main" id="{FF2CE63A-C104-4CD0-B802-7662AC03C53D}"/>
            </a:ext>
          </a:extLst>
        </xdr:cNvPr>
        <xdr:cNvSpPr txBox="1"/>
      </xdr:nvSpPr>
      <xdr:spPr>
        <a:xfrm>
          <a:off x="5748337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1948" name="TextBox 1947">
          <a:extLst>
            <a:ext uri="{FF2B5EF4-FFF2-40B4-BE49-F238E27FC236}">
              <a16:creationId xmlns:a16="http://schemas.microsoft.com/office/drawing/2014/main" id="{D8AFDB7A-953B-47D0-9AA5-43E7A8557A3A}"/>
            </a:ext>
          </a:extLst>
        </xdr:cNvPr>
        <xdr:cNvSpPr txBox="1"/>
      </xdr:nvSpPr>
      <xdr:spPr>
        <a:xfrm>
          <a:off x="574738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382727"/>
    <xdr:sp macro="" textlink="">
      <xdr:nvSpPr>
        <xdr:cNvPr id="1949" name="TextBox 1948">
          <a:extLst>
            <a:ext uri="{FF2B5EF4-FFF2-40B4-BE49-F238E27FC236}">
              <a16:creationId xmlns:a16="http://schemas.microsoft.com/office/drawing/2014/main" id="{31F188BF-7C45-45C0-B98F-B075051ACAC3}"/>
            </a:ext>
          </a:extLst>
        </xdr:cNvPr>
        <xdr:cNvSpPr txBox="1"/>
      </xdr:nvSpPr>
      <xdr:spPr>
        <a:xfrm>
          <a:off x="5748337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1333500</xdr:colOff>
      <xdr:row>0</xdr:row>
      <xdr:rowOff>0</xdr:rowOff>
    </xdr:from>
    <xdr:ext cx="65" cy="1222654"/>
    <xdr:sp macro="" textlink="">
      <xdr:nvSpPr>
        <xdr:cNvPr id="1950" name="TextBox 1949">
          <a:extLst>
            <a:ext uri="{FF2B5EF4-FFF2-40B4-BE49-F238E27FC236}">
              <a16:creationId xmlns:a16="http://schemas.microsoft.com/office/drawing/2014/main" id="{C5F2335D-4D47-470B-931A-DF5B542C9A5A}"/>
            </a:ext>
          </a:extLst>
        </xdr:cNvPr>
        <xdr:cNvSpPr txBox="1"/>
      </xdr:nvSpPr>
      <xdr:spPr>
        <a:xfrm>
          <a:off x="5750242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1951" name="TextBox 1950">
          <a:extLst>
            <a:ext uri="{FF2B5EF4-FFF2-40B4-BE49-F238E27FC236}">
              <a16:creationId xmlns:a16="http://schemas.microsoft.com/office/drawing/2014/main" id="{367E5CF7-F746-49B6-B9FA-E6746EFDF6DE}"/>
            </a:ext>
          </a:extLst>
        </xdr:cNvPr>
        <xdr:cNvSpPr txBox="1"/>
      </xdr:nvSpPr>
      <xdr:spPr>
        <a:xfrm>
          <a:off x="574738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839927"/>
    <xdr:sp macro="" textlink="">
      <xdr:nvSpPr>
        <xdr:cNvPr id="1952" name="TextBox 1951">
          <a:extLst>
            <a:ext uri="{FF2B5EF4-FFF2-40B4-BE49-F238E27FC236}">
              <a16:creationId xmlns:a16="http://schemas.microsoft.com/office/drawing/2014/main" id="{C9465FE5-0B54-4EA0-AA37-D1C7973BFB46}"/>
            </a:ext>
          </a:extLst>
        </xdr:cNvPr>
        <xdr:cNvSpPr txBox="1"/>
      </xdr:nvSpPr>
      <xdr:spPr>
        <a:xfrm>
          <a:off x="5748337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1953" name="TextBox 1952">
          <a:extLst>
            <a:ext uri="{FF2B5EF4-FFF2-40B4-BE49-F238E27FC236}">
              <a16:creationId xmlns:a16="http://schemas.microsoft.com/office/drawing/2014/main" id="{42CC1D97-9A23-453A-8D62-0D315A3702A2}"/>
            </a:ext>
          </a:extLst>
        </xdr:cNvPr>
        <xdr:cNvSpPr txBox="1"/>
      </xdr:nvSpPr>
      <xdr:spPr>
        <a:xfrm>
          <a:off x="574738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382727"/>
    <xdr:sp macro="" textlink="">
      <xdr:nvSpPr>
        <xdr:cNvPr id="1954" name="TextBox 1953">
          <a:extLst>
            <a:ext uri="{FF2B5EF4-FFF2-40B4-BE49-F238E27FC236}">
              <a16:creationId xmlns:a16="http://schemas.microsoft.com/office/drawing/2014/main" id="{2EFCFD74-0BA5-4B5B-A8EF-FD74E1ACAE5C}"/>
            </a:ext>
          </a:extLst>
        </xdr:cNvPr>
        <xdr:cNvSpPr txBox="1"/>
      </xdr:nvSpPr>
      <xdr:spPr>
        <a:xfrm>
          <a:off x="5748337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1333500</xdr:colOff>
      <xdr:row>0</xdr:row>
      <xdr:rowOff>0</xdr:rowOff>
    </xdr:from>
    <xdr:ext cx="65" cy="1222654"/>
    <xdr:sp macro="" textlink="">
      <xdr:nvSpPr>
        <xdr:cNvPr id="1955" name="TextBox 1954">
          <a:extLst>
            <a:ext uri="{FF2B5EF4-FFF2-40B4-BE49-F238E27FC236}">
              <a16:creationId xmlns:a16="http://schemas.microsoft.com/office/drawing/2014/main" id="{EECDC210-F855-47BA-BCE8-1C0F6806CEC6}"/>
            </a:ext>
          </a:extLst>
        </xdr:cNvPr>
        <xdr:cNvSpPr txBox="1"/>
      </xdr:nvSpPr>
      <xdr:spPr>
        <a:xfrm>
          <a:off x="5750242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1956" name="TextBox 1955">
          <a:extLst>
            <a:ext uri="{FF2B5EF4-FFF2-40B4-BE49-F238E27FC236}">
              <a16:creationId xmlns:a16="http://schemas.microsoft.com/office/drawing/2014/main" id="{9F3A10F5-DA39-41E9-9B5F-37C340F234FB}"/>
            </a:ext>
          </a:extLst>
        </xdr:cNvPr>
        <xdr:cNvSpPr txBox="1"/>
      </xdr:nvSpPr>
      <xdr:spPr>
        <a:xfrm>
          <a:off x="574738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839927"/>
    <xdr:sp macro="" textlink="">
      <xdr:nvSpPr>
        <xdr:cNvPr id="1957" name="TextBox 1956">
          <a:extLst>
            <a:ext uri="{FF2B5EF4-FFF2-40B4-BE49-F238E27FC236}">
              <a16:creationId xmlns:a16="http://schemas.microsoft.com/office/drawing/2014/main" id="{79BC64D3-F24E-4914-86ED-FE31271494EC}"/>
            </a:ext>
          </a:extLst>
        </xdr:cNvPr>
        <xdr:cNvSpPr txBox="1"/>
      </xdr:nvSpPr>
      <xdr:spPr>
        <a:xfrm>
          <a:off x="5748337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1958" name="TextBox 1957">
          <a:extLst>
            <a:ext uri="{FF2B5EF4-FFF2-40B4-BE49-F238E27FC236}">
              <a16:creationId xmlns:a16="http://schemas.microsoft.com/office/drawing/2014/main" id="{2766C194-036D-4615-A453-E8BB0203F9A9}"/>
            </a:ext>
          </a:extLst>
        </xdr:cNvPr>
        <xdr:cNvSpPr txBox="1"/>
      </xdr:nvSpPr>
      <xdr:spPr>
        <a:xfrm>
          <a:off x="574738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382727"/>
    <xdr:sp macro="" textlink="">
      <xdr:nvSpPr>
        <xdr:cNvPr id="1959" name="TextBox 1958">
          <a:extLst>
            <a:ext uri="{FF2B5EF4-FFF2-40B4-BE49-F238E27FC236}">
              <a16:creationId xmlns:a16="http://schemas.microsoft.com/office/drawing/2014/main" id="{185531C2-AE84-4CCC-BE59-8A0290056C2A}"/>
            </a:ext>
          </a:extLst>
        </xdr:cNvPr>
        <xdr:cNvSpPr txBox="1"/>
      </xdr:nvSpPr>
      <xdr:spPr>
        <a:xfrm>
          <a:off x="5748337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1333500</xdr:colOff>
      <xdr:row>0</xdr:row>
      <xdr:rowOff>0</xdr:rowOff>
    </xdr:from>
    <xdr:ext cx="65" cy="1222654"/>
    <xdr:sp macro="" textlink="">
      <xdr:nvSpPr>
        <xdr:cNvPr id="1960" name="TextBox 1959">
          <a:extLst>
            <a:ext uri="{FF2B5EF4-FFF2-40B4-BE49-F238E27FC236}">
              <a16:creationId xmlns:a16="http://schemas.microsoft.com/office/drawing/2014/main" id="{FA20BAC0-1976-43F1-924D-90E711CA211A}"/>
            </a:ext>
          </a:extLst>
        </xdr:cNvPr>
        <xdr:cNvSpPr txBox="1"/>
      </xdr:nvSpPr>
      <xdr:spPr>
        <a:xfrm>
          <a:off x="5750242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1961" name="TextBox 1960">
          <a:extLst>
            <a:ext uri="{FF2B5EF4-FFF2-40B4-BE49-F238E27FC236}">
              <a16:creationId xmlns:a16="http://schemas.microsoft.com/office/drawing/2014/main" id="{CBCB4BDA-F7D6-4FBE-BCC0-FA0C901997A2}"/>
            </a:ext>
          </a:extLst>
        </xdr:cNvPr>
        <xdr:cNvSpPr txBox="1"/>
      </xdr:nvSpPr>
      <xdr:spPr>
        <a:xfrm>
          <a:off x="574738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839927"/>
    <xdr:sp macro="" textlink="">
      <xdr:nvSpPr>
        <xdr:cNvPr id="1962" name="TextBox 1961">
          <a:extLst>
            <a:ext uri="{FF2B5EF4-FFF2-40B4-BE49-F238E27FC236}">
              <a16:creationId xmlns:a16="http://schemas.microsoft.com/office/drawing/2014/main" id="{723A4D1F-4E52-4103-9858-F6ECC706DD62}"/>
            </a:ext>
          </a:extLst>
        </xdr:cNvPr>
        <xdr:cNvSpPr txBox="1"/>
      </xdr:nvSpPr>
      <xdr:spPr>
        <a:xfrm>
          <a:off x="5748337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1963" name="TextBox 1962">
          <a:extLst>
            <a:ext uri="{FF2B5EF4-FFF2-40B4-BE49-F238E27FC236}">
              <a16:creationId xmlns:a16="http://schemas.microsoft.com/office/drawing/2014/main" id="{AE6EB180-86E0-4B4E-BF88-B70D9FAA729F}"/>
            </a:ext>
          </a:extLst>
        </xdr:cNvPr>
        <xdr:cNvSpPr txBox="1"/>
      </xdr:nvSpPr>
      <xdr:spPr>
        <a:xfrm>
          <a:off x="574738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382727"/>
    <xdr:sp macro="" textlink="">
      <xdr:nvSpPr>
        <xdr:cNvPr id="1964" name="TextBox 1963">
          <a:extLst>
            <a:ext uri="{FF2B5EF4-FFF2-40B4-BE49-F238E27FC236}">
              <a16:creationId xmlns:a16="http://schemas.microsoft.com/office/drawing/2014/main" id="{CD85DF54-CE36-4164-AAD0-A13CFD665724}"/>
            </a:ext>
          </a:extLst>
        </xdr:cNvPr>
        <xdr:cNvSpPr txBox="1"/>
      </xdr:nvSpPr>
      <xdr:spPr>
        <a:xfrm>
          <a:off x="5748337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1333500</xdr:colOff>
      <xdr:row>0</xdr:row>
      <xdr:rowOff>0</xdr:rowOff>
    </xdr:from>
    <xdr:ext cx="65" cy="1222654"/>
    <xdr:sp macro="" textlink="">
      <xdr:nvSpPr>
        <xdr:cNvPr id="1965" name="TextBox 1964">
          <a:extLst>
            <a:ext uri="{FF2B5EF4-FFF2-40B4-BE49-F238E27FC236}">
              <a16:creationId xmlns:a16="http://schemas.microsoft.com/office/drawing/2014/main" id="{25158149-8B75-43FD-9BA3-45D2D2AFE493}"/>
            </a:ext>
          </a:extLst>
        </xdr:cNvPr>
        <xdr:cNvSpPr txBox="1"/>
      </xdr:nvSpPr>
      <xdr:spPr>
        <a:xfrm>
          <a:off x="5750242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1966" name="TextBox 1965">
          <a:extLst>
            <a:ext uri="{FF2B5EF4-FFF2-40B4-BE49-F238E27FC236}">
              <a16:creationId xmlns:a16="http://schemas.microsoft.com/office/drawing/2014/main" id="{F03CE212-3366-4C98-AE70-AD124D827238}"/>
            </a:ext>
          </a:extLst>
        </xdr:cNvPr>
        <xdr:cNvSpPr txBox="1"/>
      </xdr:nvSpPr>
      <xdr:spPr>
        <a:xfrm>
          <a:off x="574738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839927"/>
    <xdr:sp macro="" textlink="">
      <xdr:nvSpPr>
        <xdr:cNvPr id="1967" name="TextBox 1966">
          <a:extLst>
            <a:ext uri="{FF2B5EF4-FFF2-40B4-BE49-F238E27FC236}">
              <a16:creationId xmlns:a16="http://schemas.microsoft.com/office/drawing/2014/main" id="{B9940C73-E3BC-4827-875B-D2A3B1F9EFFF}"/>
            </a:ext>
          </a:extLst>
        </xdr:cNvPr>
        <xdr:cNvSpPr txBox="1"/>
      </xdr:nvSpPr>
      <xdr:spPr>
        <a:xfrm>
          <a:off x="5748337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1968" name="TextBox 1967">
          <a:extLst>
            <a:ext uri="{FF2B5EF4-FFF2-40B4-BE49-F238E27FC236}">
              <a16:creationId xmlns:a16="http://schemas.microsoft.com/office/drawing/2014/main" id="{548EFA32-D7F0-4B66-9837-4105AE43F580}"/>
            </a:ext>
          </a:extLst>
        </xdr:cNvPr>
        <xdr:cNvSpPr txBox="1"/>
      </xdr:nvSpPr>
      <xdr:spPr>
        <a:xfrm>
          <a:off x="574738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382727"/>
    <xdr:sp macro="" textlink="">
      <xdr:nvSpPr>
        <xdr:cNvPr id="1969" name="TextBox 1968">
          <a:extLst>
            <a:ext uri="{FF2B5EF4-FFF2-40B4-BE49-F238E27FC236}">
              <a16:creationId xmlns:a16="http://schemas.microsoft.com/office/drawing/2014/main" id="{C7BFA53C-1F3B-4B32-ABB0-BB9E982F7F2D}"/>
            </a:ext>
          </a:extLst>
        </xdr:cNvPr>
        <xdr:cNvSpPr txBox="1"/>
      </xdr:nvSpPr>
      <xdr:spPr>
        <a:xfrm>
          <a:off x="5748337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1333500</xdr:colOff>
      <xdr:row>0</xdr:row>
      <xdr:rowOff>0</xdr:rowOff>
    </xdr:from>
    <xdr:ext cx="65" cy="1222654"/>
    <xdr:sp macro="" textlink="">
      <xdr:nvSpPr>
        <xdr:cNvPr id="1970" name="TextBox 1969">
          <a:extLst>
            <a:ext uri="{FF2B5EF4-FFF2-40B4-BE49-F238E27FC236}">
              <a16:creationId xmlns:a16="http://schemas.microsoft.com/office/drawing/2014/main" id="{1F7C0DCE-E111-4ADC-BD3E-A19BB9C9F18B}"/>
            </a:ext>
          </a:extLst>
        </xdr:cNvPr>
        <xdr:cNvSpPr txBox="1"/>
      </xdr:nvSpPr>
      <xdr:spPr>
        <a:xfrm>
          <a:off x="5750242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1971" name="TextBox 1970">
          <a:extLst>
            <a:ext uri="{FF2B5EF4-FFF2-40B4-BE49-F238E27FC236}">
              <a16:creationId xmlns:a16="http://schemas.microsoft.com/office/drawing/2014/main" id="{0702FF04-17DF-44CA-83CF-C832479C99CA}"/>
            </a:ext>
          </a:extLst>
        </xdr:cNvPr>
        <xdr:cNvSpPr txBox="1"/>
      </xdr:nvSpPr>
      <xdr:spPr>
        <a:xfrm>
          <a:off x="574738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839927"/>
    <xdr:sp macro="" textlink="">
      <xdr:nvSpPr>
        <xdr:cNvPr id="1972" name="TextBox 1971">
          <a:extLst>
            <a:ext uri="{FF2B5EF4-FFF2-40B4-BE49-F238E27FC236}">
              <a16:creationId xmlns:a16="http://schemas.microsoft.com/office/drawing/2014/main" id="{28CF5AF6-63EC-4246-A6DC-97A06E132C28}"/>
            </a:ext>
          </a:extLst>
        </xdr:cNvPr>
        <xdr:cNvSpPr txBox="1"/>
      </xdr:nvSpPr>
      <xdr:spPr>
        <a:xfrm>
          <a:off x="5748337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1973" name="TextBox 1972">
          <a:extLst>
            <a:ext uri="{FF2B5EF4-FFF2-40B4-BE49-F238E27FC236}">
              <a16:creationId xmlns:a16="http://schemas.microsoft.com/office/drawing/2014/main" id="{3B7316D4-C3E4-4C2A-8C50-23E39571BAF1}"/>
            </a:ext>
          </a:extLst>
        </xdr:cNvPr>
        <xdr:cNvSpPr txBox="1"/>
      </xdr:nvSpPr>
      <xdr:spPr>
        <a:xfrm>
          <a:off x="574738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382727"/>
    <xdr:sp macro="" textlink="">
      <xdr:nvSpPr>
        <xdr:cNvPr id="1974" name="TextBox 1973">
          <a:extLst>
            <a:ext uri="{FF2B5EF4-FFF2-40B4-BE49-F238E27FC236}">
              <a16:creationId xmlns:a16="http://schemas.microsoft.com/office/drawing/2014/main" id="{E2200393-236D-4042-8A31-0EC449EF9688}"/>
            </a:ext>
          </a:extLst>
        </xdr:cNvPr>
        <xdr:cNvSpPr txBox="1"/>
      </xdr:nvSpPr>
      <xdr:spPr>
        <a:xfrm>
          <a:off x="5748337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1333500</xdr:colOff>
      <xdr:row>0</xdr:row>
      <xdr:rowOff>0</xdr:rowOff>
    </xdr:from>
    <xdr:ext cx="65" cy="1222654"/>
    <xdr:sp macro="" textlink="">
      <xdr:nvSpPr>
        <xdr:cNvPr id="1975" name="TextBox 1974">
          <a:extLst>
            <a:ext uri="{FF2B5EF4-FFF2-40B4-BE49-F238E27FC236}">
              <a16:creationId xmlns:a16="http://schemas.microsoft.com/office/drawing/2014/main" id="{C6ED79DA-8C05-46AE-9227-70DA7E82A9BA}"/>
            </a:ext>
          </a:extLst>
        </xdr:cNvPr>
        <xdr:cNvSpPr txBox="1"/>
      </xdr:nvSpPr>
      <xdr:spPr>
        <a:xfrm>
          <a:off x="5750242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1976" name="TextBox 1975">
          <a:extLst>
            <a:ext uri="{FF2B5EF4-FFF2-40B4-BE49-F238E27FC236}">
              <a16:creationId xmlns:a16="http://schemas.microsoft.com/office/drawing/2014/main" id="{104D9877-7996-4B10-A497-AC56544BBA65}"/>
            </a:ext>
          </a:extLst>
        </xdr:cNvPr>
        <xdr:cNvSpPr txBox="1"/>
      </xdr:nvSpPr>
      <xdr:spPr>
        <a:xfrm>
          <a:off x="574738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839927"/>
    <xdr:sp macro="" textlink="">
      <xdr:nvSpPr>
        <xdr:cNvPr id="1977" name="TextBox 1976">
          <a:extLst>
            <a:ext uri="{FF2B5EF4-FFF2-40B4-BE49-F238E27FC236}">
              <a16:creationId xmlns:a16="http://schemas.microsoft.com/office/drawing/2014/main" id="{84F4C711-BB7D-4963-BCC4-5F32D23D2A9A}"/>
            </a:ext>
          </a:extLst>
        </xdr:cNvPr>
        <xdr:cNvSpPr txBox="1"/>
      </xdr:nvSpPr>
      <xdr:spPr>
        <a:xfrm>
          <a:off x="5748337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1978" name="TextBox 1977">
          <a:extLst>
            <a:ext uri="{FF2B5EF4-FFF2-40B4-BE49-F238E27FC236}">
              <a16:creationId xmlns:a16="http://schemas.microsoft.com/office/drawing/2014/main" id="{B2615FEF-5B9A-41D4-BF42-C539CB26C564}"/>
            </a:ext>
          </a:extLst>
        </xdr:cNvPr>
        <xdr:cNvSpPr txBox="1"/>
      </xdr:nvSpPr>
      <xdr:spPr>
        <a:xfrm>
          <a:off x="574738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382727"/>
    <xdr:sp macro="" textlink="">
      <xdr:nvSpPr>
        <xdr:cNvPr id="1979" name="TextBox 1978">
          <a:extLst>
            <a:ext uri="{FF2B5EF4-FFF2-40B4-BE49-F238E27FC236}">
              <a16:creationId xmlns:a16="http://schemas.microsoft.com/office/drawing/2014/main" id="{71A87219-EC24-4A97-B4CE-BE3AC57EE9A8}"/>
            </a:ext>
          </a:extLst>
        </xdr:cNvPr>
        <xdr:cNvSpPr txBox="1"/>
      </xdr:nvSpPr>
      <xdr:spPr>
        <a:xfrm>
          <a:off x="5748337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1333500</xdr:colOff>
      <xdr:row>0</xdr:row>
      <xdr:rowOff>0</xdr:rowOff>
    </xdr:from>
    <xdr:ext cx="65" cy="1222654"/>
    <xdr:sp macro="" textlink="">
      <xdr:nvSpPr>
        <xdr:cNvPr id="1980" name="TextBox 1979">
          <a:extLst>
            <a:ext uri="{FF2B5EF4-FFF2-40B4-BE49-F238E27FC236}">
              <a16:creationId xmlns:a16="http://schemas.microsoft.com/office/drawing/2014/main" id="{1AD6A9BE-2D61-4092-A6F5-EC45B2A1C339}"/>
            </a:ext>
          </a:extLst>
        </xdr:cNvPr>
        <xdr:cNvSpPr txBox="1"/>
      </xdr:nvSpPr>
      <xdr:spPr>
        <a:xfrm>
          <a:off x="5750242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1981" name="TextBox 1980">
          <a:extLst>
            <a:ext uri="{FF2B5EF4-FFF2-40B4-BE49-F238E27FC236}">
              <a16:creationId xmlns:a16="http://schemas.microsoft.com/office/drawing/2014/main" id="{BDB336E7-2683-40A6-A5C6-DE133B4294F7}"/>
            </a:ext>
          </a:extLst>
        </xdr:cNvPr>
        <xdr:cNvSpPr txBox="1"/>
      </xdr:nvSpPr>
      <xdr:spPr>
        <a:xfrm>
          <a:off x="574738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839927"/>
    <xdr:sp macro="" textlink="">
      <xdr:nvSpPr>
        <xdr:cNvPr id="1982" name="TextBox 1981">
          <a:extLst>
            <a:ext uri="{FF2B5EF4-FFF2-40B4-BE49-F238E27FC236}">
              <a16:creationId xmlns:a16="http://schemas.microsoft.com/office/drawing/2014/main" id="{F476BBD0-E24D-4A85-815B-CE58DB86CCC0}"/>
            </a:ext>
          </a:extLst>
        </xdr:cNvPr>
        <xdr:cNvSpPr txBox="1"/>
      </xdr:nvSpPr>
      <xdr:spPr>
        <a:xfrm>
          <a:off x="5748337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1983" name="TextBox 1982">
          <a:extLst>
            <a:ext uri="{FF2B5EF4-FFF2-40B4-BE49-F238E27FC236}">
              <a16:creationId xmlns:a16="http://schemas.microsoft.com/office/drawing/2014/main" id="{D8F3BD9D-DCC8-4BBA-819C-A954CF5EF265}"/>
            </a:ext>
          </a:extLst>
        </xdr:cNvPr>
        <xdr:cNvSpPr txBox="1"/>
      </xdr:nvSpPr>
      <xdr:spPr>
        <a:xfrm>
          <a:off x="574738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382727"/>
    <xdr:sp macro="" textlink="">
      <xdr:nvSpPr>
        <xdr:cNvPr id="1984" name="TextBox 1983">
          <a:extLst>
            <a:ext uri="{FF2B5EF4-FFF2-40B4-BE49-F238E27FC236}">
              <a16:creationId xmlns:a16="http://schemas.microsoft.com/office/drawing/2014/main" id="{A1F99E47-C35F-4125-96D4-9AD56C908459}"/>
            </a:ext>
          </a:extLst>
        </xdr:cNvPr>
        <xdr:cNvSpPr txBox="1"/>
      </xdr:nvSpPr>
      <xdr:spPr>
        <a:xfrm>
          <a:off x="5748337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1333500</xdr:colOff>
      <xdr:row>0</xdr:row>
      <xdr:rowOff>0</xdr:rowOff>
    </xdr:from>
    <xdr:ext cx="65" cy="1222654"/>
    <xdr:sp macro="" textlink="">
      <xdr:nvSpPr>
        <xdr:cNvPr id="1985" name="TextBox 1984">
          <a:extLst>
            <a:ext uri="{FF2B5EF4-FFF2-40B4-BE49-F238E27FC236}">
              <a16:creationId xmlns:a16="http://schemas.microsoft.com/office/drawing/2014/main" id="{8E0B09F8-9EC5-4CE8-8EEE-D3073EED8899}"/>
            </a:ext>
          </a:extLst>
        </xdr:cNvPr>
        <xdr:cNvSpPr txBox="1"/>
      </xdr:nvSpPr>
      <xdr:spPr>
        <a:xfrm>
          <a:off x="5750242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1986" name="TextBox 1985">
          <a:extLst>
            <a:ext uri="{FF2B5EF4-FFF2-40B4-BE49-F238E27FC236}">
              <a16:creationId xmlns:a16="http://schemas.microsoft.com/office/drawing/2014/main" id="{2F3445AB-4204-42DB-9FFC-DF2E9CE30597}"/>
            </a:ext>
          </a:extLst>
        </xdr:cNvPr>
        <xdr:cNvSpPr txBox="1"/>
      </xdr:nvSpPr>
      <xdr:spPr>
        <a:xfrm>
          <a:off x="574738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839927"/>
    <xdr:sp macro="" textlink="">
      <xdr:nvSpPr>
        <xdr:cNvPr id="1987" name="TextBox 1986">
          <a:extLst>
            <a:ext uri="{FF2B5EF4-FFF2-40B4-BE49-F238E27FC236}">
              <a16:creationId xmlns:a16="http://schemas.microsoft.com/office/drawing/2014/main" id="{5B2DC5D1-3945-4C1A-96F4-1BF3C6B0D46E}"/>
            </a:ext>
          </a:extLst>
        </xdr:cNvPr>
        <xdr:cNvSpPr txBox="1"/>
      </xdr:nvSpPr>
      <xdr:spPr>
        <a:xfrm>
          <a:off x="5748337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1988" name="TextBox 1987">
          <a:extLst>
            <a:ext uri="{FF2B5EF4-FFF2-40B4-BE49-F238E27FC236}">
              <a16:creationId xmlns:a16="http://schemas.microsoft.com/office/drawing/2014/main" id="{99AC44CC-01E6-417A-8EF3-6A93B966612A}"/>
            </a:ext>
          </a:extLst>
        </xdr:cNvPr>
        <xdr:cNvSpPr txBox="1"/>
      </xdr:nvSpPr>
      <xdr:spPr>
        <a:xfrm>
          <a:off x="574738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382727"/>
    <xdr:sp macro="" textlink="">
      <xdr:nvSpPr>
        <xdr:cNvPr id="1989" name="TextBox 1988">
          <a:extLst>
            <a:ext uri="{FF2B5EF4-FFF2-40B4-BE49-F238E27FC236}">
              <a16:creationId xmlns:a16="http://schemas.microsoft.com/office/drawing/2014/main" id="{D8DA756E-E86D-49FD-BCA0-CB4AF2BB437E}"/>
            </a:ext>
          </a:extLst>
        </xdr:cNvPr>
        <xdr:cNvSpPr txBox="1"/>
      </xdr:nvSpPr>
      <xdr:spPr>
        <a:xfrm>
          <a:off x="5748337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1333500</xdr:colOff>
      <xdr:row>0</xdr:row>
      <xdr:rowOff>0</xdr:rowOff>
    </xdr:from>
    <xdr:ext cx="65" cy="1222654"/>
    <xdr:sp macro="" textlink="">
      <xdr:nvSpPr>
        <xdr:cNvPr id="1990" name="TextBox 1989">
          <a:extLst>
            <a:ext uri="{FF2B5EF4-FFF2-40B4-BE49-F238E27FC236}">
              <a16:creationId xmlns:a16="http://schemas.microsoft.com/office/drawing/2014/main" id="{1FEF3BE7-57B7-4B45-B705-6CB7E5B29869}"/>
            </a:ext>
          </a:extLst>
        </xdr:cNvPr>
        <xdr:cNvSpPr txBox="1"/>
      </xdr:nvSpPr>
      <xdr:spPr>
        <a:xfrm>
          <a:off x="5750242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1991" name="TextBox 1990">
          <a:extLst>
            <a:ext uri="{FF2B5EF4-FFF2-40B4-BE49-F238E27FC236}">
              <a16:creationId xmlns:a16="http://schemas.microsoft.com/office/drawing/2014/main" id="{18F1222A-11F2-47F6-8D55-556B64E47509}"/>
            </a:ext>
          </a:extLst>
        </xdr:cNvPr>
        <xdr:cNvSpPr txBox="1"/>
      </xdr:nvSpPr>
      <xdr:spPr>
        <a:xfrm>
          <a:off x="574738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839927"/>
    <xdr:sp macro="" textlink="">
      <xdr:nvSpPr>
        <xdr:cNvPr id="1992" name="TextBox 1991">
          <a:extLst>
            <a:ext uri="{FF2B5EF4-FFF2-40B4-BE49-F238E27FC236}">
              <a16:creationId xmlns:a16="http://schemas.microsoft.com/office/drawing/2014/main" id="{265D7DE7-4504-4B72-A756-745164313BC8}"/>
            </a:ext>
          </a:extLst>
        </xdr:cNvPr>
        <xdr:cNvSpPr txBox="1"/>
      </xdr:nvSpPr>
      <xdr:spPr>
        <a:xfrm>
          <a:off x="5748337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1993" name="TextBox 1992">
          <a:extLst>
            <a:ext uri="{FF2B5EF4-FFF2-40B4-BE49-F238E27FC236}">
              <a16:creationId xmlns:a16="http://schemas.microsoft.com/office/drawing/2014/main" id="{BA8B2D9A-70A8-4F22-81F7-60DF1FD35B47}"/>
            </a:ext>
          </a:extLst>
        </xdr:cNvPr>
        <xdr:cNvSpPr txBox="1"/>
      </xdr:nvSpPr>
      <xdr:spPr>
        <a:xfrm>
          <a:off x="574738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382727"/>
    <xdr:sp macro="" textlink="">
      <xdr:nvSpPr>
        <xdr:cNvPr id="1994" name="TextBox 1993">
          <a:extLst>
            <a:ext uri="{FF2B5EF4-FFF2-40B4-BE49-F238E27FC236}">
              <a16:creationId xmlns:a16="http://schemas.microsoft.com/office/drawing/2014/main" id="{F8C4A19A-B175-4BFC-A476-06203B6900C2}"/>
            </a:ext>
          </a:extLst>
        </xdr:cNvPr>
        <xdr:cNvSpPr txBox="1"/>
      </xdr:nvSpPr>
      <xdr:spPr>
        <a:xfrm>
          <a:off x="5748337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1333500</xdr:colOff>
      <xdr:row>0</xdr:row>
      <xdr:rowOff>0</xdr:rowOff>
    </xdr:from>
    <xdr:ext cx="65" cy="1222654"/>
    <xdr:sp macro="" textlink="">
      <xdr:nvSpPr>
        <xdr:cNvPr id="1995" name="TextBox 1994">
          <a:extLst>
            <a:ext uri="{FF2B5EF4-FFF2-40B4-BE49-F238E27FC236}">
              <a16:creationId xmlns:a16="http://schemas.microsoft.com/office/drawing/2014/main" id="{5CE79838-991E-446D-802C-DB73AE8145DC}"/>
            </a:ext>
          </a:extLst>
        </xdr:cNvPr>
        <xdr:cNvSpPr txBox="1"/>
      </xdr:nvSpPr>
      <xdr:spPr>
        <a:xfrm>
          <a:off x="5750242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1996" name="TextBox 1995">
          <a:extLst>
            <a:ext uri="{FF2B5EF4-FFF2-40B4-BE49-F238E27FC236}">
              <a16:creationId xmlns:a16="http://schemas.microsoft.com/office/drawing/2014/main" id="{CD7ECDDC-4B9C-4E35-AA64-F38DD56593AE}"/>
            </a:ext>
          </a:extLst>
        </xdr:cNvPr>
        <xdr:cNvSpPr txBox="1"/>
      </xdr:nvSpPr>
      <xdr:spPr>
        <a:xfrm>
          <a:off x="574738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839927"/>
    <xdr:sp macro="" textlink="">
      <xdr:nvSpPr>
        <xdr:cNvPr id="1997" name="TextBox 1996">
          <a:extLst>
            <a:ext uri="{FF2B5EF4-FFF2-40B4-BE49-F238E27FC236}">
              <a16:creationId xmlns:a16="http://schemas.microsoft.com/office/drawing/2014/main" id="{A60DE4F2-BC97-4C4A-A77F-0ED0F0A3ED1A}"/>
            </a:ext>
          </a:extLst>
        </xdr:cNvPr>
        <xdr:cNvSpPr txBox="1"/>
      </xdr:nvSpPr>
      <xdr:spPr>
        <a:xfrm>
          <a:off x="5748337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1998" name="TextBox 1997">
          <a:extLst>
            <a:ext uri="{FF2B5EF4-FFF2-40B4-BE49-F238E27FC236}">
              <a16:creationId xmlns:a16="http://schemas.microsoft.com/office/drawing/2014/main" id="{DB7D78EB-05E3-42D1-9327-0CD53BE48BC9}"/>
            </a:ext>
          </a:extLst>
        </xdr:cNvPr>
        <xdr:cNvSpPr txBox="1"/>
      </xdr:nvSpPr>
      <xdr:spPr>
        <a:xfrm>
          <a:off x="574738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382727"/>
    <xdr:sp macro="" textlink="">
      <xdr:nvSpPr>
        <xdr:cNvPr id="1999" name="TextBox 1998">
          <a:extLst>
            <a:ext uri="{FF2B5EF4-FFF2-40B4-BE49-F238E27FC236}">
              <a16:creationId xmlns:a16="http://schemas.microsoft.com/office/drawing/2014/main" id="{85431B7B-901D-4361-A714-03564FF86021}"/>
            </a:ext>
          </a:extLst>
        </xdr:cNvPr>
        <xdr:cNvSpPr txBox="1"/>
      </xdr:nvSpPr>
      <xdr:spPr>
        <a:xfrm>
          <a:off x="5748337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1333500</xdr:colOff>
      <xdr:row>0</xdr:row>
      <xdr:rowOff>0</xdr:rowOff>
    </xdr:from>
    <xdr:ext cx="65" cy="1222654"/>
    <xdr:sp macro="" textlink="">
      <xdr:nvSpPr>
        <xdr:cNvPr id="2000" name="TextBox 1999">
          <a:extLst>
            <a:ext uri="{FF2B5EF4-FFF2-40B4-BE49-F238E27FC236}">
              <a16:creationId xmlns:a16="http://schemas.microsoft.com/office/drawing/2014/main" id="{0C2C7864-13B2-4A89-BD23-57C15259C6BE}"/>
            </a:ext>
          </a:extLst>
        </xdr:cNvPr>
        <xdr:cNvSpPr txBox="1"/>
      </xdr:nvSpPr>
      <xdr:spPr>
        <a:xfrm>
          <a:off x="5750242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2001" name="TextBox 2000">
          <a:extLst>
            <a:ext uri="{FF2B5EF4-FFF2-40B4-BE49-F238E27FC236}">
              <a16:creationId xmlns:a16="http://schemas.microsoft.com/office/drawing/2014/main" id="{C5DA3513-D921-4DEB-87D6-FC1120A914EE}"/>
            </a:ext>
          </a:extLst>
        </xdr:cNvPr>
        <xdr:cNvSpPr txBox="1"/>
      </xdr:nvSpPr>
      <xdr:spPr>
        <a:xfrm>
          <a:off x="574738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839927"/>
    <xdr:sp macro="" textlink="">
      <xdr:nvSpPr>
        <xdr:cNvPr id="2002" name="TextBox 2001">
          <a:extLst>
            <a:ext uri="{FF2B5EF4-FFF2-40B4-BE49-F238E27FC236}">
              <a16:creationId xmlns:a16="http://schemas.microsoft.com/office/drawing/2014/main" id="{6A430ABE-CA52-460C-B294-69E4C82299D0}"/>
            </a:ext>
          </a:extLst>
        </xdr:cNvPr>
        <xdr:cNvSpPr txBox="1"/>
      </xdr:nvSpPr>
      <xdr:spPr>
        <a:xfrm>
          <a:off x="5748337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2003" name="TextBox 2002">
          <a:extLst>
            <a:ext uri="{FF2B5EF4-FFF2-40B4-BE49-F238E27FC236}">
              <a16:creationId xmlns:a16="http://schemas.microsoft.com/office/drawing/2014/main" id="{01D4C5ED-A911-4946-8802-85E9273DBA37}"/>
            </a:ext>
          </a:extLst>
        </xdr:cNvPr>
        <xdr:cNvSpPr txBox="1"/>
      </xdr:nvSpPr>
      <xdr:spPr>
        <a:xfrm>
          <a:off x="574738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382727"/>
    <xdr:sp macro="" textlink="">
      <xdr:nvSpPr>
        <xdr:cNvPr id="2004" name="TextBox 2003">
          <a:extLst>
            <a:ext uri="{FF2B5EF4-FFF2-40B4-BE49-F238E27FC236}">
              <a16:creationId xmlns:a16="http://schemas.microsoft.com/office/drawing/2014/main" id="{BBDD12D7-096D-476F-B8C6-EC0733046B6B}"/>
            </a:ext>
          </a:extLst>
        </xdr:cNvPr>
        <xdr:cNvSpPr txBox="1"/>
      </xdr:nvSpPr>
      <xdr:spPr>
        <a:xfrm>
          <a:off x="5748337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1333500</xdr:colOff>
      <xdr:row>0</xdr:row>
      <xdr:rowOff>0</xdr:rowOff>
    </xdr:from>
    <xdr:ext cx="65" cy="1222654"/>
    <xdr:sp macro="" textlink="">
      <xdr:nvSpPr>
        <xdr:cNvPr id="2005" name="TextBox 2004">
          <a:extLst>
            <a:ext uri="{FF2B5EF4-FFF2-40B4-BE49-F238E27FC236}">
              <a16:creationId xmlns:a16="http://schemas.microsoft.com/office/drawing/2014/main" id="{EC4FDFF4-D73F-47F0-9A2E-116611E1ABD4}"/>
            </a:ext>
          </a:extLst>
        </xdr:cNvPr>
        <xdr:cNvSpPr txBox="1"/>
      </xdr:nvSpPr>
      <xdr:spPr>
        <a:xfrm>
          <a:off x="5750242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2006" name="TextBox 2005">
          <a:extLst>
            <a:ext uri="{FF2B5EF4-FFF2-40B4-BE49-F238E27FC236}">
              <a16:creationId xmlns:a16="http://schemas.microsoft.com/office/drawing/2014/main" id="{197345A8-2D48-4D72-A18A-6EBB3BF55941}"/>
            </a:ext>
          </a:extLst>
        </xdr:cNvPr>
        <xdr:cNvSpPr txBox="1"/>
      </xdr:nvSpPr>
      <xdr:spPr>
        <a:xfrm>
          <a:off x="574738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839927"/>
    <xdr:sp macro="" textlink="">
      <xdr:nvSpPr>
        <xdr:cNvPr id="2007" name="TextBox 2006">
          <a:extLst>
            <a:ext uri="{FF2B5EF4-FFF2-40B4-BE49-F238E27FC236}">
              <a16:creationId xmlns:a16="http://schemas.microsoft.com/office/drawing/2014/main" id="{EECA1CDB-1392-45B7-B73E-2AE3CF8F8742}"/>
            </a:ext>
          </a:extLst>
        </xdr:cNvPr>
        <xdr:cNvSpPr txBox="1"/>
      </xdr:nvSpPr>
      <xdr:spPr>
        <a:xfrm>
          <a:off x="5748337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2008" name="TextBox 2007">
          <a:extLst>
            <a:ext uri="{FF2B5EF4-FFF2-40B4-BE49-F238E27FC236}">
              <a16:creationId xmlns:a16="http://schemas.microsoft.com/office/drawing/2014/main" id="{8CC9F2A2-0FC9-402B-9627-D04AC7C3051F}"/>
            </a:ext>
          </a:extLst>
        </xdr:cNvPr>
        <xdr:cNvSpPr txBox="1"/>
      </xdr:nvSpPr>
      <xdr:spPr>
        <a:xfrm>
          <a:off x="574738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382727"/>
    <xdr:sp macro="" textlink="">
      <xdr:nvSpPr>
        <xdr:cNvPr id="2009" name="TextBox 2008">
          <a:extLst>
            <a:ext uri="{FF2B5EF4-FFF2-40B4-BE49-F238E27FC236}">
              <a16:creationId xmlns:a16="http://schemas.microsoft.com/office/drawing/2014/main" id="{76671D7C-61BA-4D4A-844A-34FDF4FD04A1}"/>
            </a:ext>
          </a:extLst>
        </xdr:cNvPr>
        <xdr:cNvSpPr txBox="1"/>
      </xdr:nvSpPr>
      <xdr:spPr>
        <a:xfrm>
          <a:off x="5748337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1333500</xdr:colOff>
      <xdr:row>0</xdr:row>
      <xdr:rowOff>0</xdr:rowOff>
    </xdr:from>
    <xdr:ext cx="65" cy="1222654"/>
    <xdr:sp macro="" textlink="">
      <xdr:nvSpPr>
        <xdr:cNvPr id="2010" name="TextBox 2009">
          <a:extLst>
            <a:ext uri="{FF2B5EF4-FFF2-40B4-BE49-F238E27FC236}">
              <a16:creationId xmlns:a16="http://schemas.microsoft.com/office/drawing/2014/main" id="{9F140A83-730C-4B57-81C9-B20B4EC867A2}"/>
            </a:ext>
          </a:extLst>
        </xdr:cNvPr>
        <xdr:cNvSpPr txBox="1"/>
      </xdr:nvSpPr>
      <xdr:spPr>
        <a:xfrm>
          <a:off x="5750242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2011" name="TextBox 2010">
          <a:extLst>
            <a:ext uri="{FF2B5EF4-FFF2-40B4-BE49-F238E27FC236}">
              <a16:creationId xmlns:a16="http://schemas.microsoft.com/office/drawing/2014/main" id="{71DFAC5D-436B-40FA-866D-91A1FFA6ACB6}"/>
            </a:ext>
          </a:extLst>
        </xdr:cNvPr>
        <xdr:cNvSpPr txBox="1"/>
      </xdr:nvSpPr>
      <xdr:spPr>
        <a:xfrm>
          <a:off x="574738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839927"/>
    <xdr:sp macro="" textlink="">
      <xdr:nvSpPr>
        <xdr:cNvPr id="2012" name="TextBox 2011">
          <a:extLst>
            <a:ext uri="{FF2B5EF4-FFF2-40B4-BE49-F238E27FC236}">
              <a16:creationId xmlns:a16="http://schemas.microsoft.com/office/drawing/2014/main" id="{5F120659-A357-4FD3-9460-B819E355E947}"/>
            </a:ext>
          </a:extLst>
        </xdr:cNvPr>
        <xdr:cNvSpPr txBox="1"/>
      </xdr:nvSpPr>
      <xdr:spPr>
        <a:xfrm>
          <a:off x="5748337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2013" name="TextBox 2012">
          <a:extLst>
            <a:ext uri="{FF2B5EF4-FFF2-40B4-BE49-F238E27FC236}">
              <a16:creationId xmlns:a16="http://schemas.microsoft.com/office/drawing/2014/main" id="{09BB9947-AEE8-44F1-9BAF-2E2A3268DBA3}"/>
            </a:ext>
          </a:extLst>
        </xdr:cNvPr>
        <xdr:cNvSpPr txBox="1"/>
      </xdr:nvSpPr>
      <xdr:spPr>
        <a:xfrm>
          <a:off x="574738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382727"/>
    <xdr:sp macro="" textlink="">
      <xdr:nvSpPr>
        <xdr:cNvPr id="2014" name="TextBox 2013">
          <a:extLst>
            <a:ext uri="{FF2B5EF4-FFF2-40B4-BE49-F238E27FC236}">
              <a16:creationId xmlns:a16="http://schemas.microsoft.com/office/drawing/2014/main" id="{607BAE41-D45D-44FC-A8F0-C0234B9E44C4}"/>
            </a:ext>
          </a:extLst>
        </xdr:cNvPr>
        <xdr:cNvSpPr txBox="1"/>
      </xdr:nvSpPr>
      <xdr:spPr>
        <a:xfrm>
          <a:off x="5748337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1333500</xdr:colOff>
      <xdr:row>0</xdr:row>
      <xdr:rowOff>0</xdr:rowOff>
    </xdr:from>
    <xdr:ext cx="65" cy="1222654"/>
    <xdr:sp macro="" textlink="">
      <xdr:nvSpPr>
        <xdr:cNvPr id="2015" name="TextBox 2014">
          <a:extLst>
            <a:ext uri="{FF2B5EF4-FFF2-40B4-BE49-F238E27FC236}">
              <a16:creationId xmlns:a16="http://schemas.microsoft.com/office/drawing/2014/main" id="{6F5FB2DA-942D-4CFC-95A5-C8BBDDF44C26}"/>
            </a:ext>
          </a:extLst>
        </xdr:cNvPr>
        <xdr:cNvSpPr txBox="1"/>
      </xdr:nvSpPr>
      <xdr:spPr>
        <a:xfrm>
          <a:off x="5750242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2016" name="TextBox 2015">
          <a:extLst>
            <a:ext uri="{FF2B5EF4-FFF2-40B4-BE49-F238E27FC236}">
              <a16:creationId xmlns:a16="http://schemas.microsoft.com/office/drawing/2014/main" id="{2E8B88B8-22B4-4587-A0F1-B4A9AA6E1D7F}"/>
            </a:ext>
          </a:extLst>
        </xdr:cNvPr>
        <xdr:cNvSpPr txBox="1"/>
      </xdr:nvSpPr>
      <xdr:spPr>
        <a:xfrm>
          <a:off x="574738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839927"/>
    <xdr:sp macro="" textlink="">
      <xdr:nvSpPr>
        <xdr:cNvPr id="2017" name="TextBox 2016">
          <a:extLst>
            <a:ext uri="{FF2B5EF4-FFF2-40B4-BE49-F238E27FC236}">
              <a16:creationId xmlns:a16="http://schemas.microsoft.com/office/drawing/2014/main" id="{48B0B42F-306C-48E6-B882-FA1900D369BD}"/>
            </a:ext>
          </a:extLst>
        </xdr:cNvPr>
        <xdr:cNvSpPr txBox="1"/>
      </xdr:nvSpPr>
      <xdr:spPr>
        <a:xfrm>
          <a:off x="5748337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2018" name="TextBox 2017">
          <a:extLst>
            <a:ext uri="{FF2B5EF4-FFF2-40B4-BE49-F238E27FC236}">
              <a16:creationId xmlns:a16="http://schemas.microsoft.com/office/drawing/2014/main" id="{3661E08A-8705-4B4A-9313-BA760957F578}"/>
            </a:ext>
          </a:extLst>
        </xdr:cNvPr>
        <xdr:cNvSpPr txBox="1"/>
      </xdr:nvSpPr>
      <xdr:spPr>
        <a:xfrm>
          <a:off x="574738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382727"/>
    <xdr:sp macro="" textlink="">
      <xdr:nvSpPr>
        <xdr:cNvPr id="2019" name="TextBox 2018">
          <a:extLst>
            <a:ext uri="{FF2B5EF4-FFF2-40B4-BE49-F238E27FC236}">
              <a16:creationId xmlns:a16="http://schemas.microsoft.com/office/drawing/2014/main" id="{C7F7126D-B870-4BED-925D-2CFE3AD8608C}"/>
            </a:ext>
          </a:extLst>
        </xdr:cNvPr>
        <xdr:cNvSpPr txBox="1"/>
      </xdr:nvSpPr>
      <xdr:spPr>
        <a:xfrm>
          <a:off x="5748337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1333500</xdr:colOff>
      <xdr:row>0</xdr:row>
      <xdr:rowOff>0</xdr:rowOff>
    </xdr:from>
    <xdr:ext cx="65" cy="1222654"/>
    <xdr:sp macro="" textlink="">
      <xdr:nvSpPr>
        <xdr:cNvPr id="2020" name="TextBox 2019">
          <a:extLst>
            <a:ext uri="{FF2B5EF4-FFF2-40B4-BE49-F238E27FC236}">
              <a16:creationId xmlns:a16="http://schemas.microsoft.com/office/drawing/2014/main" id="{7C1E54F4-CC53-4928-8ACF-804886737AB5}"/>
            </a:ext>
          </a:extLst>
        </xdr:cNvPr>
        <xdr:cNvSpPr txBox="1"/>
      </xdr:nvSpPr>
      <xdr:spPr>
        <a:xfrm>
          <a:off x="5750242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2021" name="TextBox 2020">
          <a:extLst>
            <a:ext uri="{FF2B5EF4-FFF2-40B4-BE49-F238E27FC236}">
              <a16:creationId xmlns:a16="http://schemas.microsoft.com/office/drawing/2014/main" id="{7D878306-ED9D-4238-92C2-CB298A4E9A5D}"/>
            </a:ext>
          </a:extLst>
        </xdr:cNvPr>
        <xdr:cNvSpPr txBox="1"/>
      </xdr:nvSpPr>
      <xdr:spPr>
        <a:xfrm>
          <a:off x="574738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839927"/>
    <xdr:sp macro="" textlink="">
      <xdr:nvSpPr>
        <xdr:cNvPr id="2022" name="TextBox 2021">
          <a:extLst>
            <a:ext uri="{FF2B5EF4-FFF2-40B4-BE49-F238E27FC236}">
              <a16:creationId xmlns:a16="http://schemas.microsoft.com/office/drawing/2014/main" id="{FC3AB715-C206-4482-95FE-9888076A3A14}"/>
            </a:ext>
          </a:extLst>
        </xdr:cNvPr>
        <xdr:cNvSpPr txBox="1"/>
      </xdr:nvSpPr>
      <xdr:spPr>
        <a:xfrm>
          <a:off x="5748337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2023" name="TextBox 2022">
          <a:extLst>
            <a:ext uri="{FF2B5EF4-FFF2-40B4-BE49-F238E27FC236}">
              <a16:creationId xmlns:a16="http://schemas.microsoft.com/office/drawing/2014/main" id="{29EC0F95-E0EF-4AD8-AE7C-C92B7F644E5A}"/>
            </a:ext>
          </a:extLst>
        </xdr:cNvPr>
        <xdr:cNvSpPr txBox="1"/>
      </xdr:nvSpPr>
      <xdr:spPr>
        <a:xfrm>
          <a:off x="574738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382727"/>
    <xdr:sp macro="" textlink="">
      <xdr:nvSpPr>
        <xdr:cNvPr id="2024" name="TextBox 2023">
          <a:extLst>
            <a:ext uri="{FF2B5EF4-FFF2-40B4-BE49-F238E27FC236}">
              <a16:creationId xmlns:a16="http://schemas.microsoft.com/office/drawing/2014/main" id="{D7A12A38-9F68-4315-A5CF-6FB9D164B72B}"/>
            </a:ext>
          </a:extLst>
        </xdr:cNvPr>
        <xdr:cNvSpPr txBox="1"/>
      </xdr:nvSpPr>
      <xdr:spPr>
        <a:xfrm>
          <a:off x="5748337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1333500</xdr:colOff>
      <xdr:row>0</xdr:row>
      <xdr:rowOff>0</xdr:rowOff>
    </xdr:from>
    <xdr:ext cx="65" cy="1222654"/>
    <xdr:sp macro="" textlink="">
      <xdr:nvSpPr>
        <xdr:cNvPr id="2025" name="TextBox 2024">
          <a:extLst>
            <a:ext uri="{FF2B5EF4-FFF2-40B4-BE49-F238E27FC236}">
              <a16:creationId xmlns:a16="http://schemas.microsoft.com/office/drawing/2014/main" id="{AE7A36CB-9DA6-4666-BA5D-EAB9B31F2EDE}"/>
            </a:ext>
          </a:extLst>
        </xdr:cNvPr>
        <xdr:cNvSpPr txBox="1"/>
      </xdr:nvSpPr>
      <xdr:spPr>
        <a:xfrm>
          <a:off x="5750242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2026" name="TextBox 2025">
          <a:extLst>
            <a:ext uri="{FF2B5EF4-FFF2-40B4-BE49-F238E27FC236}">
              <a16:creationId xmlns:a16="http://schemas.microsoft.com/office/drawing/2014/main" id="{1B4B41CE-4C39-4E80-AB52-49711FDC83E1}"/>
            </a:ext>
          </a:extLst>
        </xdr:cNvPr>
        <xdr:cNvSpPr txBox="1"/>
      </xdr:nvSpPr>
      <xdr:spPr>
        <a:xfrm>
          <a:off x="574738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839927"/>
    <xdr:sp macro="" textlink="">
      <xdr:nvSpPr>
        <xdr:cNvPr id="2027" name="TextBox 2026">
          <a:extLst>
            <a:ext uri="{FF2B5EF4-FFF2-40B4-BE49-F238E27FC236}">
              <a16:creationId xmlns:a16="http://schemas.microsoft.com/office/drawing/2014/main" id="{0A8E5BCC-ECB5-4A2D-9F21-C92B902E663D}"/>
            </a:ext>
          </a:extLst>
        </xdr:cNvPr>
        <xdr:cNvSpPr txBox="1"/>
      </xdr:nvSpPr>
      <xdr:spPr>
        <a:xfrm>
          <a:off x="5748337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2028" name="TextBox 2027">
          <a:extLst>
            <a:ext uri="{FF2B5EF4-FFF2-40B4-BE49-F238E27FC236}">
              <a16:creationId xmlns:a16="http://schemas.microsoft.com/office/drawing/2014/main" id="{456D8A3C-B5A8-406B-9F05-DBAB6CCA1AE8}"/>
            </a:ext>
          </a:extLst>
        </xdr:cNvPr>
        <xdr:cNvSpPr txBox="1"/>
      </xdr:nvSpPr>
      <xdr:spPr>
        <a:xfrm>
          <a:off x="574738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382727"/>
    <xdr:sp macro="" textlink="">
      <xdr:nvSpPr>
        <xdr:cNvPr id="2029" name="TextBox 2028">
          <a:extLst>
            <a:ext uri="{FF2B5EF4-FFF2-40B4-BE49-F238E27FC236}">
              <a16:creationId xmlns:a16="http://schemas.microsoft.com/office/drawing/2014/main" id="{B88C1224-D000-466D-974C-9DADB312D50A}"/>
            </a:ext>
          </a:extLst>
        </xdr:cNvPr>
        <xdr:cNvSpPr txBox="1"/>
      </xdr:nvSpPr>
      <xdr:spPr>
        <a:xfrm>
          <a:off x="5748337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1333500</xdr:colOff>
      <xdr:row>0</xdr:row>
      <xdr:rowOff>0</xdr:rowOff>
    </xdr:from>
    <xdr:ext cx="65" cy="1222654"/>
    <xdr:sp macro="" textlink="">
      <xdr:nvSpPr>
        <xdr:cNvPr id="2030" name="TextBox 2029">
          <a:extLst>
            <a:ext uri="{FF2B5EF4-FFF2-40B4-BE49-F238E27FC236}">
              <a16:creationId xmlns:a16="http://schemas.microsoft.com/office/drawing/2014/main" id="{0B8F924E-1847-4BA5-BF4A-0B65E336A2D5}"/>
            </a:ext>
          </a:extLst>
        </xdr:cNvPr>
        <xdr:cNvSpPr txBox="1"/>
      </xdr:nvSpPr>
      <xdr:spPr>
        <a:xfrm>
          <a:off x="5750242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2031" name="TextBox 2030">
          <a:extLst>
            <a:ext uri="{FF2B5EF4-FFF2-40B4-BE49-F238E27FC236}">
              <a16:creationId xmlns:a16="http://schemas.microsoft.com/office/drawing/2014/main" id="{37BAB1D5-FE40-4AA0-B57F-A2101F19C0E2}"/>
            </a:ext>
          </a:extLst>
        </xdr:cNvPr>
        <xdr:cNvSpPr txBox="1"/>
      </xdr:nvSpPr>
      <xdr:spPr>
        <a:xfrm>
          <a:off x="574738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839927"/>
    <xdr:sp macro="" textlink="">
      <xdr:nvSpPr>
        <xdr:cNvPr id="2032" name="TextBox 2031">
          <a:extLst>
            <a:ext uri="{FF2B5EF4-FFF2-40B4-BE49-F238E27FC236}">
              <a16:creationId xmlns:a16="http://schemas.microsoft.com/office/drawing/2014/main" id="{58B85808-D7EF-4E2C-BC49-4BE5E9848AD8}"/>
            </a:ext>
          </a:extLst>
        </xdr:cNvPr>
        <xdr:cNvSpPr txBox="1"/>
      </xdr:nvSpPr>
      <xdr:spPr>
        <a:xfrm>
          <a:off x="5748337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2033" name="TextBox 2032">
          <a:extLst>
            <a:ext uri="{FF2B5EF4-FFF2-40B4-BE49-F238E27FC236}">
              <a16:creationId xmlns:a16="http://schemas.microsoft.com/office/drawing/2014/main" id="{88F91EE6-5A6A-48A1-B7D9-F3976A6525F7}"/>
            </a:ext>
          </a:extLst>
        </xdr:cNvPr>
        <xdr:cNvSpPr txBox="1"/>
      </xdr:nvSpPr>
      <xdr:spPr>
        <a:xfrm>
          <a:off x="574738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382727"/>
    <xdr:sp macro="" textlink="">
      <xdr:nvSpPr>
        <xdr:cNvPr id="2034" name="TextBox 2033">
          <a:extLst>
            <a:ext uri="{FF2B5EF4-FFF2-40B4-BE49-F238E27FC236}">
              <a16:creationId xmlns:a16="http://schemas.microsoft.com/office/drawing/2014/main" id="{C4A0180D-07CD-4369-A771-628CC741AECB}"/>
            </a:ext>
          </a:extLst>
        </xdr:cNvPr>
        <xdr:cNvSpPr txBox="1"/>
      </xdr:nvSpPr>
      <xdr:spPr>
        <a:xfrm>
          <a:off x="5748337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1333500</xdr:colOff>
      <xdr:row>0</xdr:row>
      <xdr:rowOff>0</xdr:rowOff>
    </xdr:from>
    <xdr:ext cx="65" cy="1222654"/>
    <xdr:sp macro="" textlink="">
      <xdr:nvSpPr>
        <xdr:cNvPr id="2035" name="TextBox 2034">
          <a:extLst>
            <a:ext uri="{FF2B5EF4-FFF2-40B4-BE49-F238E27FC236}">
              <a16:creationId xmlns:a16="http://schemas.microsoft.com/office/drawing/2014/main" id="{831731F4-391E-40D9-9C05-0CAF17AA3E30}"/>
            </a:ext>
          </a:extLst>
        </xdr:cNvPr>
        <xdr:cNvSpPr txBox="1"/>
      </xdr:nvSpPr>
      <xdr:spPr>
        <a:xfrm>
          <a:off x="5750242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2036" name="TextBox 2035">
          <a:extLst>
            <a:ext uri="{FF2B5EF4-FFF2-40B4-BE49-F238E27FC236}">
              <a16:creationId xmlns:a16="http://schemas.microsoft.com/office/drawing/2014/main" id="{9EC9388E-246A-4B6D-846B-3711E1912F4F}"/>
            </a:ext>
          </a:extLst>
        </xdr:cNvPr>
        <xdr:cNvSpPr txBox="1"/>
      </xdr:nvSpPr>
      <xdr:spPr>
        <a:xfrm>
          <a:off x="574738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839927"/>
    <xdr:sp macro="" textlink="">
      <xdr:nvSpPr>
        <xdr:cNvPr id="2037" name="TextBox 2036">
          <a:extLst>
            <a:ext uri="{FF2B5EF4-FFF2-40B4-BE49-F238E27FC236}">
              <a16:creationId xmlns:a16="http://schemas.microsoft.com/office/drawing/2014/main" id="{29B83D7D-422E-416B-A8DA-A53B86C9EF48}"/>
            </a:ext>
          </a:extLst>
        </xdr:cNvPr>
        <xdr:cNvSpPr txBox="1"/>
      </xdr:nvSpPr>
      <xdr:spPr>
        <a:xfrm>
          <a:off x="5748337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2038" name="TextBox 2037">
          <a:extLst>
            <a:ext uri="{FF2B5EF4-FFF2-40B4-BE49-F238E27FC236}">
              <a16:creationId xmlns:a16="http://schemas.microsoft.com/office/drawing/2014/main" id="{EFB89360-6CD1-4F4C-B777-647AF5C41DF4}"/>
            </a:ext>
          </a:extLst>
        </xdr:cNvPr>
        <xdr:cNvSpPr txBox="1"/>
      </xdr:nvSpPr>
      <xdr:spPr>
        <a:xfrm>
          <a:off x="574738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382727"/>
    <xdr:sp macro="" textlink="">
      <xdr:nvSpPr>
        <xdr:cNvPr id="2039" name="TextBox 2038">
          <a:extLst>
            <a:ext uri="{FF2B5EF4-FFF2-40B4-BE49-F238E27FC236}">
              <a16:creationId xmlns:a16="http://schemas.microsoft.com/office/drawing/2014/main" id="{A4242612-776A-47E0-85A8-D9515E0BC53B}"/>
            </a:ext>
          </a:extLst>
        </xdr:cNvPr>
        <xdr:cNvSpPr txBox="1"/>
      </xdr:nvSpPr>
      <xdr:spPr>
        <a:xfrm>
          <a:off x="5748337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1333500</xdr:colOff>
      <xdr:row>0</xdr:row>
      <xdr:rowOff>0</xdr:rowOff>
    </xdr:from>
    <xdr:ext cx="65" cy="1222654"/>
    <xdr:sp macro="" textlink="">
      <xdr:nvSpPr>
        <xdr:cNvPr id="2040" name="TextBox 2039">
          <a:extLst>
            <a:ext uri="{FF2B5EF4-FFF2-40B4-BE49-F238E27FC236}">
              <a16:creationId xmlns:a16="http://schemas.microsoft.com/office/drawing/2014/main" id="{33B9C1EF-6ABB-4580-A175-9DF7627F1924}"/>
            </a:ext>
          </a:extLst>
        </xdr:cNvPr>
        <xdr:cNvSpPr txBox="1"/>
      </xdr:nvSpPr>
      <xdr:spPr>
        <a:xfrm>
          <a:off x="5750242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2041" name="TextBox 2040">
          <a:extLst>
            <a:ext uri="{FF2B5EF4-FFF2-40B4-BE49-F238E27FC236}">
              <a16:creationId xmlns:a16="http://schemas.microsoft.com/office/drawing/2014/main" id="{D8B8C1B0-CBC0-4853-A19F-35CA33FB44AD}"/>
            </a:ext>
          </a:extLst>
        </xdr:cNvPr>
        <xdr:cNvSpPr txBox="1"/>
      </xdr:nvSpPr>
      <xdr:spPr>
        <a:xfrm>
          <a:off x="574738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839927"/>
    <xdr:sp macro="" textlink="">
      <xdr:nvSpPr>
        <xdr:cNvPr id="2042" name="TextBox 2041">
          <a:extLst>
            <a:ext uri="{FF2B5EF4-FFF2-40B4-BE49-F238E27FC236}">
              <a16:creationId xmlns:a16="http://schemas.microsoft.com/office/drawing/2014/main" id="{C62B9292-BE50-4F52-A975-E319906CA264}"/>
            </a:ext>
          </a:extLst>
        </xdr:cNvPr>
        <xdr:cNvSpPr txBox="1"/>
      </xdr:nvSpPr>
      <xdr:spPr>
        <a:xfrm>
          <a:off x="5748337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2043" name="TextBox 2042">
          <a:extLst>
            <a:ext uri="{FF2B5EF4-FFF2-40B4-BE49-F238E27FC236}">
              <a16:creationId xmlns:a16="http://schemas.microsoft.com/office/drawing/2014/main" id="{E7376CEF-F084-413D-971D-CFB4172B81FF}"/>
            </a:ext>
          </a:extLst>
        </xdr:cNvPr>
        <xdr:cNvSpPr txBox="1"/>
      </xdr:nvSpPr>
      <xdr:spPr>
        <a:xfrm>
          <a:off x="574738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382727"/>
    <xdr:sp macro="" textlink="">
      <xdr:nvSpPr>
        <xdr:cNvPr id="2044" name="TextBox 2043">
          <a:extLst>
            <a:ext uri="{FF2B5EF4-FFF2-40B4-BE49-F238E27FC236}">
              <a16:creationId xmlns:a16="http://schemas.microsoft.com/office/drawing/2014/main" id="{001969A2-DCEE-4104-B0B0-046E916E7434}"/>
            </a:ext>
          </a:extLst>
        </xdr:cNvPr>
        <xdr:cNvSpPr txBox="1"/>
      </xdr:nvSpPr>
      <xdr:spPr>
        <a:xfrm>
          <a:off x="5748337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1333500</xdr:colOff>
      <xdr:row>0</xdr:row>
      <xdr:rowOff>0</xdr:rowOff>
    </xdr:from>
    <xdr:ext cx="65" cy="1222654"/>
    <xdr:sp macro="" textlink="">
      <xdr:nvSpPr>
        <xdr:cNvPr id="2045" name="TextBox 2044">
          <a:extLst>
            <a:ext uri="{FF2B5EF4-FFF2-40B4-BE49-F238E27FC236}">
              <a16:creationId xmlns:a16="http://schemas.microsoft.com/office/drawing/2014/main" id="{606D5569-3248-4DEA-B3B0-A81857B273B5}"/>
            </a:ext>
          </a:extLst>
        </xdr:cNvPr>
        <xdr:cNvSpPr txBox="1"/>
      </xdr:nvSpPr>
      <xdr:spPr>
        <a:xfrm>
          <a:off x="5750242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2046" name="TextBox 2045">
          <a:extLst>
            <a:ext uri="{FF2B5EF4-FFF2-40B4-BE49-F238E27FC236}">
              <a16:creationId xmlns:a16="http://schemas.microsoft.com/office/drawing/2014/main" id="{F4725373-7E54-4609-83EF-9EB3BE1B64F2}"/>
            </a:ext>
          </a:extLst>
        </xdr:cNvPr>
        <xdr:cNvSpPr txBox="1"/>
      </xdr:nvSpPr>
      <xdr:spPr>
        <a:xfrm>
          <a:off x="574738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839927"/>
    <xdr:sp macro="" textlink="">
      <xdr:nvSpPr>
        <xdr:cNvPr id="2047" name="TextBox 2046">
          <a:extLst>
            <a:ext uri="{FF2B5EF4-FFF2-40B4-BE49-F238E27FC236}">
              <a16:creationId xmlns:a16="http://schemas.microsoft.com/office/drawing/2014/main" id="{CA0E3DB3-4B3A-4E19-B45F-E17B1CFC771F}"/>
            </a:ext>
          </a:extLst>
        </xdr:cNvPr>
        <xdr:cNvSpPr txBox="1"/>
      </xdr:nvSpPr>
      <xdr:spPr>
        <a:xfrm>
          <a:off x="5748337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2048" name="TextBox 2047">
          <a:extLst>
            <a:ext uri="{FF2B5EF4-FFF2-40B4-BE49-F238E27FC236}">
              <a16:creationId xmlns:a16="http://schemas.microsoft.com/office/drawing/2014/main" id="{455B8DC6-3EDB-4656-A4D4-5F0036FE2E11}"/>
            </a:ext>
          </a:extLst>
        </xdr:cNvPr>
        <xdr:cNvSpPr txBox="1"/>
      </xdr:nvSpPr>
      <xdr:spPr>
        <a:xfrm>
          <a:off x="574738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382727"/>
    <xdr:sp macro="" textlink="">
      <xdr:nvSpPr>
        <xdr:cNvPr id="2049" name="TextBox 2048">
          <a:extLst>
            <a:ext uri="{FF2B5EF4-FFF2-40B4-BE49-F238E27FC236}">
              <a16:creationId xmlns:a16="http://schemas.microsoft.com/office/drawing/2014/main" id="{F2CE359D-96DE-4277-AB21-FD57304927C1}"/>
            </a:ext>
          </a:extLst>
        </xdr:cNvPr>
        <xdr:cNvSpPr txBox="1"/>
      </xdr:nvSpPr>
      <xdr:spPr>
        <a:xfrm>
          <a:off x="5748337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1333500</xdr:colOff>
      <xdr:row>0</xdr:row>
      <xdr:rowOff>0</xdr:rowOff>
    </xdr:from>
    <xdr:ext cx="65" cy="1222654"/>
    <xdr:sp macro="" textlink="">
      <xdr:nvSpPr>
        <xdr:cNvPr id="2050" name="TextBox 2049">
          <a:extLst>
            <a:ext uri="{FF2B5EF4-FFF2-40B4-BE49-F238E27FC236}">
              <a16:creationId xmlns:a16="http://schemas.microsoft.com/office/drawing/2014/main" id="{5E8DCA94-2E9B-4CC0-A76C-478F38A1AC11}"/>
            </a:ext>
          </a:extLst>
        </xdr:cNvPr>
        <xdr:cNvSpPr txBox="1"/>
      </xdr:nvSpPr>
      <xdr:spPr>
        <a:xfrm>
          <a:off x="5750242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2051" name="TextBox 2050">
          <a:extLst>
            <a:ext uri="{FF2B5EF4-FFF2-40B4-BE49-F238E27FC236}">
              <a16:creationId xmlns:a16="http://schemas.microsoft.com/office/drawing/2014/main" id="{2C10CBFD-A79A-42BC-AA03-31A3055EBE9D}"/>
            </a:ext>
          </a:extLst>
        </xdr:cNvPr>
        <xdr:cNvSpPr txBox="1"/>
      </xdr:nvSpPr>
      <xdr:spPr>
        <a:xfrm>
          <a:off x="574738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839927"/>
    <xdr:sp macro="" textlink="">
      <xdr:nvSpPr>
        <xdr:cNvPr id="2052" name="TextBox 2051">
          <a:extLst>
            <a:ext uri="{FF2B5EF4-FFF2-40B4-BE49-F238E27FC236}">
              <a16:creationId xmlns:a16="http://schemas.microsoft.com/office/drawing/2014/main" id="{97734A69-9D2F-40A5-B281-B2231947AEFD}"/>
            </a:ext>
          </a:extLst>
        </xdr:cNvPr>
        <xdr:cNvSpPr txBox="1"/>
      </xdr:nvSpPr>
      <xdr:spPr>
        <a:xfrm>
          <a:off x="5748337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2053" name="TextBox 2052">
          <a:extLst>
            <a:ext uri="{FF2B5EF4-FFF2-40B4-BE49-F238E27FC236}">
              <a16:creationId xmlns:a16="http://schemas.microsoft.com/office/drawing/2014/main" id="{FEE2F3C5-03BE-4764-A4C0-EAB1C89358CB}"/>
            </a:ext>
          </a:extLst>
        </xdr:cNvPr>
        <xdr:cNvSpPr txBox="1"/>
      </xdr:nvSpPr>
      <xdr:spPr>
        <a:xfrm>
          <a:off x="574738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382727"/>
    <xdr:sp macro="" textlink="">
      <xdr:nvSpPr>
        <xdr:cNvPr id="2054" name="TextBox 2053">
          <a:extLst>
            <a:ext uri="{FF2B5EF4-FFF2-40B4-BE49-F238E27FC236}">
              <a16:creationId xmlns:a16="http://schemas.microsoft.com/office/drawing/2014/main" id="{3D05DF99-1007-4FD4-BC03-3FE7560B8BA4}"/>
            </a:ext>
          </a:extLst>
        </xdr:cNvPr>
        <xdr:cNvSpPr txBox="1"/>
      </xdr:nvSpPr>
      <xdr:spPr>
        <a:xfrm>
          <a:off x="5748337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1333500</xdr:colOff>
      <xdr:row>0</xdr:row>
      <xdr:rowOff>0</xdr:rowOff>
    </xdr:from>
    <xdr:ext cx="65" cy="1222654"/>
    <xdr:sp macro="" textlink="">
      <xdr:nvSpPr>
        <xdr:cNvPr id="2055" name="TextBox 2054">
          <a:extLst>
            <a:ext uri="{FF2B5EF4-FFF2-40B4-BE49-F238E27FC236}">
              <a16:creationId xmlns:a16="http://schemas.microsoft.com/office/drawing/2014/main" id="{4D2CF928-BE7D-4968-8FE7-1F8C20546330}"/>
            </a:ext>
          </a:extLst>
        </xdr:cNvPr>
        <xdr:cNvSpPr txBox="1"/>
      </xdr:nvSpPr>
      <xdr:spPr>
        <a:xfrm>
          <a:off x="5750242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2056" name="TextBox 2055">
          <a:extLst>
            <a:ext uri="{FF2B5EF4-FFF2-40B4-BE49-F238E27FC236}">
              <a16:creationId xmlns:a16="http://schemas.microsoft.com/office/drawing/2014/main" id="{26AE43F1-6790-4EA1-B9DF-BF6F8789DC48}"/>
            </a:ext>
          </a:extLst>
        </xdr:cNvPr>
        <xdr:cNvSpPr txBox="1"/>
      </xdr:nvSpPr>
      <xdr:spPr>
        <a:xfrm>
          <a:off x="574738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839927"/>
    <xdr:sp macro="" textlink="">
      <xdr:nvSpPr>
        <xdr:cNvPr id="2057" name="TextBox 2056">
          <a:extLst>
            <a:ext uri="{FF2B5EF4-FFF2-40B4-BE49-F238E27FC236}">
              <a16:creationId xmlns:a16="http://schemas.microsoft.com/office/drawing/2014/main" id="{01639E94-C529-415A-98C4-B53C231808CD}"/>
            </a:ext>
          </a:extLst>
        </xdr:cNvPr>
        <xdr:cNvSpPr txBox="1"/>
      </xdr:nvSpPr>
      <xdr:spPr>
        <a:xfrm>
          <a:off x="5748337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2058" name="TextBox 2057">
          <a:extLst>
            <a:ext uri="{FF2B5EF4-FFF2-40B4-BE49-F238E27FC236}">
              <a16:creationId xmlns:a16="http://schemas.microsoft.com/office/drawing/2014/main" id="{C102ADA8-A0B6-4815-B4D4-89F35F274AD4}"/>
            </a:ext>
          </a:extLst>
        </xdr:cNvPr>
        <xdr:cNvSpPr txBox="1"/>
      </xdr:nvSpPr>
      <xdr:spPr>
        <a:xfrm>
          <a:off x="574738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382727"/>
    <xdr:sp macro="" textlink="">
      <xdr:nvSpPr>
        <xdr:cNvPr id="2059" name="TextBox 2058">
          <a:extLst>
            <a:ext uri="{FF2B5EF4-FFF2-40B4-BE49-F238E27FC236}">
              <a16:creationId xmlns:a16="http://schemas.microsoft.com/office/drawing/2014/main" id="{485F671C-BA0C-4E9E-AD5F-9CDD96E96E69}"/>
            </a:ext>
          </a:extLst>
        </xdr:cNvPr>
        <xdr:cNvSpPr txBox="1"/>
      </xdr:nvSpPr>
      <xdr:spPr>
        <a:xfrm>
          <a:off x="5748337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1333500</xdr:colOff>
      <xdr:row>0</xdr:row>
      <xdr:rowOff>0</xdr:rowOff>
    </xdr:from>
    <xdr:ext cx="65" cy="1222654"/>
    <xdr:sp macro="" textlink="">
      <xdr:nvSpPr>
        <xdr:cNvPr id="2060" name="TextBox 2059">
          <a:extLst>
            <a:ext uri="{FF2B5EF4-FFF2-40B4-BE49-F238E27FC236}">
              <a16:creationId xmlns:a16="http://schemas.microsoft.com/office/drawing/2014/main" id="{7A6238A7-0C2A-4EEB-9C73-E0DBE3C0D3C1}"/>
            </a:ext>
          </a:extLst>
        </xdr:cNvPr>
        <xdr:cNvSpPr txBox="1"/>
      </xdr:nvSpPr>
      <xdr:spPr>
        <a:xfrm>
          <a:off x="5750242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2061" name="TextBox 2060">
          <a:extLst>
            <a:ext uri="{FF2B5EF4-FFF2-40B4-BE49-F238E27FC236}">
              <a16:creationId xmlns:a16="http://schemas.microsoft.com/office/drawing/2014/main" id="{DD707116-A063-4CDC-B4FE-11E02CEAB3DE}"/>
            </a:ext>
          </a:extLst>
        </xdr:cNvPr>
        <xdr:cNvSpPr txBox="1"/>
      </xdr:nvSpPr>
      <xdr:spPr>
        <a:xfrm>
          <a:off x="574738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839927"/>
    <xdr:sp macro="" textlink="">
      <xdr:nvSpPr>
        <xdr:cNvPr id="2062" name="TextBox 2061">
          <a:extLst>
            <a:ext uri="{FF2B5EF4-FFF2-40B4-BE49-F238E27FC236}">
              <a16:creationId xmlns:a16="http://schemas.microsoft.com/office/drawing/2014/main" id="{27E018A2-C71B-4104-8F3C-6F60CB276791}"/>
            </a:ext>
          </a:extLst>
        </xdr:cNvPr>
        <xdr:cNvSpPr txBox="1"/>
      </xdr:nvSpPr>
      <xdr:spPr>
        <a:xfrm>
          <a:off x="5748337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2063" name="TextBox 2062">
          <a:extLst>
            <a:ext uri="{FF2B5EF4-FFF2-40B4-BE49-F238E27FC236}">
              <a16:creationId xmlns:a16="http://schemas.microsoft.com/office/drawing/2014/main" id="{CAA4B4BF-F986-4F61-B6EC-E3C4D2743DB6}"/>
            </a:ext>
          </a:extLst>
        </xdr:cNvPr>
        <xdr:cNvSpPr txBox="1"/>
      </xdr:nvSpPr>
      <xdr:spPr>
        <a:xfrm>
          <a:off x="574738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382727"/>
    <xdr:sp macro="" textlink="">
      <xdr:nvSpPr>
        <xdr:cNvPr id="2064" name="TextBox 2063">
          <a:extLst>
            <a:ext uri="{FF2B5EF4-FFF2-40B4-BE49-F238E27FC236}">
              <a16:creationId xmlns:a16="http://schemas.microsoft.com/office/drawing/2014/main" id="{B71E98E9-AB5A-4315-BCFA-1CA264728771}"/>
            </a:ext>
          </a:extLst>
        </xdr:cNvPr>
        <xdr:cNvSpPr txBox="1"/>
      </xdr:nvSpPr>
      <xdr:spPr>
        <a:xfrm>
          <a:off x="5748337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1333500</xdr:colOff>
      <xdr:row>0</xdr:row>
      <xdr:rowOff>0</xdr:rowOff>
    </xdr:from>
    <xdr:ext cx="65" cy="1222654"/>
    <xdr:sp macro="" textlink="">
      <xdr:nvSpPr>
        <xdr:cNvPr id="2065" name="TextBox 2064">
          <a:extLst>
            <a:ext uri="{FF2B5EF4-FFF2-40B4-BE49-F238E27FC236}">
              <a16:creationId xmlns:a16="http://schemas.microsoft.com/office/drawing/2014/main" id="{A2F874DD-99C3-423D-A578-85CF0E5B4242}"/>
            </a:ext>
          </a:extLst>
        </xdr:cNvPr>
        <xdr:cNvSpPr txBox="1"/>
      </xdr:nvSpPr>
      <xdr:spPr>
        <a:xfrm>
          <a:off x="5750242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2066" name="TextBox 2065">
          <a:extLst>
            <a:ext uri="{FF2B5EF4-FFF2-40B4-BE49-F238E27FC236}">
              <a16:creationId xmlns:a16="http://schemas.microsoft.com/office/drawing/2014/main" id="{CBB0294D-A64E-4345-928C-E76CDC29D042}"/>
            </a:ext>
          </a:extLst>
        </xdr:cNvPr>
        <xdr:cNvSpPr txBox="1"/>
      </xdr:nvSpPr>
      <xdr:spPr>
        <a:xfrm>
          <a:off x="574738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839927"/>
    <xdr:sp macro="" textlink="">
      <xdr:nvSpPr>
        <xdr:cNvPr id="2067" name="TextBox 2066">
          <a:extLst>
            <a:ext uri="{FF2B5EF4-FFF2-40B4-BE49-F238E27FC236}">
              <a16:creationId xmlns:a16="http://schemas.microsoft.com/office/drawing/2014/main" id="{6C918286-C47C-4C58-85E6-FB1DC9A3B8C4}"/>
            </a:ext>
          </a:extLst>
        </xdr:cNvPr>
        <xdr:cNvSpPr txBox="1"/>
      </xdr:nvSpPr>
      <xdr:spPr>
        <a:xfrm>
          <a:off x="5748337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2068" name="TextBox 2067">
          <a:extLst>
            <a:ext uri="{FF2B5EF4-FFF2-40B4-BE49-F238E27FC236}">
              <a16:creationId xmlns:a16="http://schemas.microsoft.com/office/drawing/2014/main" id="{77ECD94A-0F34-4003-BDCC-47D44A24E7FB}"/>
            </a:ext>
          </a:extLst>
        </xdr:cNvPr>
        <xdr:cNvSpPr txBox="1"/>
      </xdr:nvSpPr>
      <xdr:spPr>
        <a:xfrm>
          <a:off x="574738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382727"/>
    <xdr:sp macro="" textlink="">
      <xdr:nvSpPr>
        <xdr:cNvPr id="2069" name="TextBox 2068">
          <a:extLst>
            <a:ext uri="{FF2B5EF4-FFF2-40B4-BE49-F238E27FC236}">
              <a16:creationId xmlns:a16="http://schemas.microsoft.com/office/drawing/2014/main" id="{FFC37F76-774E-4B50-9030-899AA38EE32C}"/>
            </a:ext>
          </a:extLst>
        </xdr:cNvPr>
        <xdr:cNvSpPr txBox="1"/>
      </xdr:nvSpPr>
      <xdr:spPr>
        <a:xfrm>
          <a:off x="5748337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1333500</xdr:colOff>
      <xdr:row>0</xdr:row>
      <xdr:rowOff>0</xdr:rowOff>
    </xdr:from>
    <xdr:ext cx="65" cy="1222654"/>
    <xdr:sp macro="" textlink="">
      <xdr:nvSpPr>
        <xdr:cNvPr id="2070" name="TextBox 2069">
          <a:extLst>
            <a:ext uri="{FF2B5EF4-FFF2-40B4-BE49-F238E27FC236}">
              <a16:creationId xmlns:a16="http://schemas.microsoft.com/office/drawing/2014/main" id="{9711F274-28E1-43CB-ACDD-D9800485D33B}"/>
            </a:ext>
          </a:extLst>
        </xdr:cNvPr>
        <xdr:cNvSpPr txBox="1"/>
      </xdr:nvSpPr>
      <xdr:spPr>
        <a:xfrm>
          <a:off x="5750242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2071" name="TextBox 2070">
          <a:extLst>
            <a:ext uri="{FF2B5EF4-FFF2-40B4-BE49-F238E27FC236}">
              <a16:creationId xmlns:a16="http://schemas.microsoft.com/office/drawing/2014/main" id="{A12521E4-A408-465E-9F13-E6A9942DEFB2}"/>
            </a:ext>
          </a:extLst>
        </xdr:cNvPr>
        <xdr:cNvSpPr txBox="1"/>
      </xdr:nvSpPr>
      <xdr:spPr>
        <a:xfrm>
          <a:off x="574738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839927"/>
    <xdr:sp macro="" textlink="">
      <xdr:nvSpPr>
        <xdr:cNvPr id="2072" name="TextBox 2071">
          <a:extLst>
            <a:ext uri="{FF2B5EF4-FFF2-40B4-BE49-F238E27FC236}">
              <a16:creationId xmlns:a16="http://schemas.microsoft.com/office/drawing/2014/main" id="{60041EE4-2E81-4ACB-91AC-9BC849F55344}"/>
            </a:ext>
          </a:extLst>
        </xdr:cNvPr>
        <xdr:cNvSpPr txBox="1"/>
      </xdr:nvSpPr>
      <xdr:spPr>
        <a:xfrm>
          <a:off x="5748337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2073" name="TextBox 2072">
          <a:extLst>
            <a:ext uri="{FF2B5EF4-FFF2-40B4-BE49-F238E27FC236}">
              <a16:creationId xmlns:a16="http://schemas.microsoft.com/office/drawing/2014/main" id="{C854CF5E-D514-497E-9155-DE7F1D7C50F0}"/>
            </a:ext>
          </a:extLst>
        </xdr:cNvPr>
        <xdr:cNvSpPr txBox="1"/>
      </xdr:nvSpPr>
      <xdr:spPr>
        <a:xfrm>
          <a:off x="574738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382727"/>
    <xdr:sp macro="" textlink="">
      <xdr:nvSpPr>
        <xdr:cNvPr id="2074" name="TextBox 2073">
          <a:extLst>
            <a:ext uri="{FF2B5EF4-FFF2-40B4-BE49-F238E27FC236}">
              <a16:creationId xmlns:a16="http://schemas.microsoft.com/office/drawing/2014/main" id="{C16AF2C8-F34B-4084-9426-0F3649DDE070}"/>
            </a:ext>
          </a:extLst>
        </xdr:cNvPr>
        <xdr:cNvSpPr txBox="1"/>
      </xdr:nvSpPr>
      <xdr:spPr>
        <a:xfrm>
          <a:off x="5748337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1333500</xdr:colOff>
      <xdr:row>0</xdr:row>
      <xdr:rowOff>0</xdr:rowOff>
    </xdr:from>
    <xdr:ext cx="65" cy="1222654"/>
    <xdr:sp macro="" textlink="">
      <xdr:nvSpPr>
        <xdr:cNvPr id="2075" name="TextBox 2074">
          <a:extLst>
            <a:ext uri="{FF2B5EF4-FFF2-40B4-BE49-F238E27FC236}">
              <a16:creationId xmlns:a16="http://schemas.microsoft.com/office/drawing/2014/main" id="{23F181FE-9660-4EA4-821F-F4C9B4B46BB4}"/>
            </a:ext>
          </a:extLst>
        </xdr:cNvPr>
        <xdr:cNvSpPr txBox="1"/>
      </xdr:nvSpPr>
      <xdr:spPr>
        <a:xfrm>
          <a:off x="5750242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2076" name="TextBox 2075">
          <a:extLst>
            <a:ext uri="{FF2B5EF4-FFF2-40B4-BE49-F238E27FC236}">
              <a16:creationId xmlns:a16="http://schemas.microsoft.com/office/drawing/2014/main" id="{53CE0048-6788-4C90-806B-40752048C8F8}"/>
            </a:ext>
          </a:extLst>
        </xdr:cNvPr>
        <xdr:cNvSpPr txBox="1"/>
      </xdr:nvSpPr>
      <xdr:spPr>
        <a:xfrm>
          <a:off x="574738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839927"/>
    <xdr:sp macro="" textlink="">
      <xdr:nvSpPr>
        <xdr:cNvPr id="2077" name="TextBox 2076">
          <a:extLst>
            <a:ext uri="{FF2B5EF4-FFF2-40B4-BE49-F238E27FC236}">
              <a16:creationId xmlns:a16="http://schemas.microsoft.com/office/drawing/2014/main" id="{098D6D28-ED5F-440E-A894-FE9AEC023E0B}"/>
            </a:ext>
          </a:extLst>
        </xdr:cNvPr>
        <xdr:cNvSpPr txBox="1"/>
      </xdr:nvSpPr>
      <xdr:spPr>
        <a:xfrm>
          <a:off x="5748337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2078" name="TextBox 2077">
          <a:extLst>
            <a:ext uri="{FF2B5EF4-FFF2-40B4-BE49-F238E27FC236}">
              <a16:creationId xmlns:a16="http://schemas.microsoft.com/office/drawing/2014/main" id="{65B67C79-5D4D-40F3-A545-F23317DCEB7D}"/>
            </a:ext>
          </a:extLst>
        </xdr:cNvPr>
        <xdr:cNvSpPr txBox="1"/>
      </xdr:nvSpPr>
      <xdr:spPr>
        <a:xfrm>
          <a:off x="574738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382727"/>
    <xdr:sp macro="" textlink="">
      <xdr:nvSpPr>
        <xdr:cNvPr id="2079" name="TextBox 2078">
          <a:extLst>
            <a:ext uri="{FF2B5EF4-FFF2-40B4-BE49-F238E27FC236}">
              <a16:creationId xmlns:a16="http://schemas.microsoft.com/office/drawing/2014/main" id="{4954B3B7-EA6D-4C9A-B396-573414643B9B}"/>
            </a:ext>
          </a:extLst>
        </xdr:cNvPr>
        <xdr:cNvSpPr txBox="1"/>
      </xdr:nvSpPr>
      <xdr:spPr>
        <a:xfrm>
          <a:off x="5748337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1333500</xdr:colOff>
      <xdr:row>0</xdr:row>
      <xdr:rowOff>0</xdr:rowOff>
    </xdr:from>
    <xdr:ext cx="65" cy="1222654"/>
    <xdr:sp macro="" textlink="">
      <xdr:nvSpPr>
        <xdr:cNvPr id="2080" name="TextBox 2079">
          <a:extLst>
            <a:ext uri="{FF2B5EF4-FFF2-40B4-BE49-F238E27FC236}">
              <a16:creationId xmlns:a16="http://schemas.microsoft.com/office/drawing/2014/main" id="{68B39DB0-5764-4FA5-9298-EAA28A607B29}"/>
            </a:ext>
          </a:extLst>
        </xdr:cNvPr>
        <xdr:cNvSpPr txBox="1"/>
      </xdr:nvSpPr>
      <xdr:spPr>
        <a:xfrm>
          <a:off x="5750242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2081" name="TextBox 2080">
          <a:extLst>
            <a:ext uri="{FF2B5EF4-FFF2-40B4-BE49-F238E27FC236}">
              <a16:creationId xmlns:a16="http://schemas.microsoft.com/office/drawing/2014/main" id="{DCA75EBD-2B3A-49D4-A857-1E7E0888C2E1}"/>
            </a:ext>
          </a:extLst>
        </xdr:cNvPr>
        <xdr:cNvSpPr txBox="1"/>
      </xdr:nvSpPr>
      <xdr:spPr>
        <a:xfrm>
          <a:off x="574738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839927"/>
    <xdr:sp macro="" textlink="">
      <xdr:nvSpPr>
        <xdr:cNvPr id="2082" name="TextBox 2081">
          <a:extLst>
            <a:ext uri="{FF2B5EF4-FFF2-40B4-BE49-F238E27FC236}">
              <a16:creationId xmlns:a16="http://schemas.microsoft.com/office/drawing/2014/main" id="{AC656A8D-942F-4BBE-9AD7-F0CA1EB8FC6E}"/>
            </a:ext>
          </a:extLst>
        </xdr:cNvPr>
        <xdr:cNvSpPr txBox="1"/>
      </xdr:nvSpPr>
      <xdr:spPr>
        <a:xfrm>
          <a:off x="5748337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2083" name="TextBox 2082">
          <a:extLst>
            <a:ext uri="{FF2B5EF4-FFF2-40B4-BE49-F238E27FC236}">
              <a16:creationId xmlns:a16="http://schemas.microsoft.com/office/drawing/2014/main" id="{8F49EDA1-DDBB-4E5F-9933-B2944AF1BFD9}"/>
            </a:ext>
          </a:extLst>
        </xdr:cNvPr>
        <xdr:cNvSpPr txBox="1"/>
      </xdr:nvSpPr>
      <xdr:spPr>
        <a:xfrm>
          <a:off x="574738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382727"/>
    <xdr:sp macro="" textlink="">
      <xdr:nvSpPr>
        <xdr:cNvPr id="2084" name="TextBox 2083">
          <a:extLst>
            <a:ext uri="{FF2B5EF4-FFF2-40B4-BE49-F238E27FC236}">
              <a16:creationId xmlns:a16="http://schemas.microsoft.com/office/drawing/2014/main" id="{AB6FAA83-BB4A-443C-95D0-C73F9B3C1179}"/>
            </a:ext>
          </a:extLst>
        </xdr:cNvPr>
        <xdr:cNvSpPr txBox="1"/>
      </xdr:nvSpPr>
      <xdr:spPr>
        <a:xfrm>
          <a:off x="5748337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1333500</xdr:colOff>
      <xdr:row>0</xdr:row>
      <xdr:rowOff>0</xdr:rowOff>
    </xdr:from>
    <xdr:ext cx="65" cy="1222654"/>
    <xdr:sp macro="" textlink="">
      <xdr:nvSpPr>
        <xdr:cNvPr id="2085" name="TextBox 2084">
          <a:extLst>
            <a:ext uri="{FF2B5EF4-FFF2-40B4-BE49-F238E27FC236}">
              <a16:creationId xmlns:a16="http://schemas.microsoft.com/office/drawing/2014/main" id="{0891D7C0-5000-4896-86BD-9FA6E4230B29}"/>
            </a:ext>
          </a:extLst>
        </xdr:cNvPr>
        <xdr:cNvSpPr txBox="1"/>
      </xdr:nvSpPr>
      <xdr:spPr>
        <a:xfrm>
          <a:off x="5750242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2086" name="TextBox 2085">
          <a:extLst>
            <a:ext uri="{FF2B5EF4-FFF2-40B4-BE49-F238E27FC236}">
              <a16:creationId xmlns:a16="http://schemas.microsoft.com/office/drawing/2014/main" id="{C603BB12-DC19-42B1-A068-5DBF2409F543}"/>
            </a:ext>
          </a:extLst>
        </xdr:cNvPr>
        <xdr:cNvSpPr txBox="1"/>
      </xdr:nvSpPr>
      <xdr:spPr>
        <a:xfrm>
          <a:off x="574738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839927"/>
    <xdr:sp macro="" textlink="">
      <xdr:nvSpPr>
        <xdr:cNvPr id="2087" name="TextBox 2086">
          <a:extLst>
            <a:ext uri="{FF2B5EF4-FFF2-40B4-BE49-F238E27FC236}">
              <a16:creationId xmlns:a16="http://schemas.microsoft.com/office/drawing/2014/main" id="{92542951-24AA-44D3-B1A0-1A6FF45CBB68}"/>
            </a:ext>
          </a:extLst>
        </xdr:cNvPr>
        <xdr:cNvSpPr txBox="1"/>
      </xdr:nvSpPr>
      <xdr:spPr>
        <a:xfrm>
          <a:off x="5748337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2088" name="TextBox 2087">
          <a:extLst>
            <a:ext uri="{FF2B5EF4-FFF2-40B4-BE49-F238E27FC236}">
              <a16:creationId xmlns:a16="http://schemas.microsoft.com/office/drawing/2014/main" id="{1CB96CAF-7DB3-42A2-B82F-D06F4AC9EEA2}"/>
            </a:ext>
          </a:extLst>
        </xdr:cNvPr>
        <xdr:cNvSpPr txBox="1"/>
      </xdr:nvSpPr>
      <xdr:spPr>
        <a:xfrm>
          <a:off x="574738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382727"/>
    <xdr:sp macro="" textlink="">
      <xdr:nvSpPr>
        <xdr:cNvPr id="2089" name="TextBox 2088">
          <a:extLst>
            <a:ext uri="{FF2B5EF4-FFF2-40B4-BE49-F238E27FC236}">
              <a16:creationId xmlns:a16="http://schemas.microsoft.com/office/drawing/2014/main" id="{A04EBCF6-5F47-4090-A216-9007B8B5CC57}"/>
            </a:ext>
          </a:extLst>
        </xdr:cNvPr>
        <xdr:cNvSpPr txBox="1"/>
      </xdr:nvSpPr>
      <xdr:spPr>
        <a:xfrm>
          <a:off x="5748337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1333500</xdr:colOff>
      <xdr:row>0</xdr:row>
      <xdr:rowOff>0</xdr:rowOff>
    </xdr:from>
    <xdr:ext cx="65" cy="1222654"/>
    <xdr:sp macro="" textlink="">
      <xdr:nvSpPr>
        <xdr:cNvPr id="2090" name="TextBox 2089">
          <a:extLst>
            <a:ext uri="{FF2B5EF4-FFF2-40B4-BE49-F238E27FC236}">
              <a16:creationId xmlns:a16="http://schemas.microsoft.com/office/drawing/2014/main" id="{19FFD2F7-087F-49A8-A8BE-D228413A2E73}"/>
            </a:ext>
          </a:extLst>
        </xdr:cNvPr>
        <xdr:cNvSpPr txBox="1"/>
      </xdr:nvSpPr>
      <xdr:spPr>
        <a:xfrm>
          <a:off x="5750242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2091" name="TextBox 2090">
          <a:extLst>
            <a:ext uri="{FF2B5EF4-FFF2-40B4-BE49-F238E27FC236}">
              <a16:creationId xmlns:a16="http://schemas.microsoft.com/office/drawing/2014/main" id="{1DA52B31-C442-4474-ACD6-0BC7C7C0987B}"/>
            </a:ext>
          </a:extLst>
        </xdr:cNvPr>
        <xdr:cNvSpPr txBox="1"/>
      </xdr:nvSpPr>
      <xdr:spPr>
        <a:xfrm>
          <a:off x="574738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839927"/>
    <xdr:sp macro="" textlink="">
      <xdr:nvSpPr>
        <xdr:cNvPr id="2092" name="TextBox 2091">
          <a:extLst>
            <a:ext uri="{FF2B5EF4-FFF2-40B4-BE49-F238E27FC236}">
              <a16:creationId xmlns:a16="http://schemas.microsoft.com/office/drawing/2014/main" id="{85AAC8A0-EF72-4FAB-B97F-958F1AD3F6A8}"/>
            </a:ext>
          </a:extLst>
        </xdr:cNvPr>
        <xdr:cNvSpPr txBox="1"/>
      </xdr:nvSpPr>
      <xdr:spPr>
        <a:xfrm>
          <a:off x="5748337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2093" name="TextBox 2092">
          <a:extLst>
            <a:ext uri="{FF2B5EF4-FFF2-40B4-BE49-F238E27FC236}">
              <a16:creationId xmlns:a16="http://schemas.microsoft.com/office/drawing/2014/main" id="{CDF2841F-C1DD-4534-906E-647B123D867D}"/>
            </a:ext>
          </a:extLst>
        </xdr:cNvPr>
        <xdr:cNvSpPr txBox="1"/>
      </xdr:nvSpPr>
      <xdr:spPr>
        <a:xfrm>
          <a:off x="574738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382727"/>
    <xdr:sp macro="" textlink="">
      <xdr:nvSpPr>
        <xdr:cNvPr id="2094" name="TextBox 2093">
          <a:extLst>
            <a:ext uri="{FF2B5EF4-FFF2-40B4-BE49-F238E27FC236}">
              <a16:creationId xmlns:a16="http://schemas.microsoft.com/office/drawing/2014/main" id="{5BDA7C60-BA5C-4443-88BA-BE003DD861FB}"/>
            </a:ext>
          </a:extLst>
        </xdr:cNvPr>
        <xdr:cNvSpPr txBox="1"/>
      </xdr:nvSpPr>
      <xdr:spPr>
        <a:xfrm>
          <a:off x="5748337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1333500</xdr:colOff>
      <xdr:row>0</xdr:row>
      <xdr:rowOff>0</xdr:rowOff>
    </xdr:from>
    <xdr:ext cx="65" cy="1222654"/>
    <xdr:sp macro="" textlink="">
      <xdr:nvSpPr>
        <xdr:cNvPr id="2095" name="TextBox 2094">
          <a:extLst>
            <a:ext uri="{FF2B5EF4-FFF2-40B4-BE49-F238E27FC236}">
              <a16:creationId xmlns:a16="http://schemas.microsoft.com/office/drawing/2014/main" id="{9C3A19BD-EDE9-4267-9230-F2DCAFFD7A5C}"/>
            </a:ext>
          </a:extLst>
        </xdr:cNvPr>
        <xdr:cNvSpPr txBox="1"/>
      </xdr:nvSpPr>
      <xdr:spPr>
        <a:xfrm>
          <a:off x="5750242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2096" name="TextBox 2095">
          <a:extLst>
            <a:ext uri="{FF2B5EF4-FFF2-40B4-BE49-F238E27FC236}">
              <a16:creationId xmlns:a16="http://schemas.microsoft.com/office/drawing/2014/main" id="{43309F71-7D8C-4186-AF66-40C5A0479EE6}"/>
            </a:ext>
          </a:extLst>
        </xdr:cNvPr>
        <xdr:cNvSpPr txBox="1"/>
      </xdr:nvSpPr>
      <xdr:spPr>
        <a:xfrm>
          <a:off x="574738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839927"/>
    <xdr:sp macro="" textlink="">
      <xdr:nvSpPr>
        <xdr:cNvPr id="2097" name="TextBox 2096">
          <a:extLst>
            <a:ext uri="{FF2B5EF4-FFF2-40B4-BE49-F238E27FC236}">
              <a16:creationId xmlns:a16="http://schemas.microsoft.com/office/drawing/2014/main" id="{EE48E132-BEE5-471B-9A34-3E256E5B33DE}"/>
            </a:ext>
          </a:extLst>
        </xdr:cNvPr>
        <xdr:cNvSpPr txBox="1"/>
      </xdr:nvSpPr>
      <xdr:spPr>
        <a:xfrm>
          <a:off x="5748337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2098" name="TextBox 2097">
          <a:extLst>
            <a:ext uri="{FF2B5EF4-FFF2-40B4-BE49-F238E27FC236}">
              <a16:creationId xmlns:a16="http://schemas.microsoft.com/office/drawing/2014/main" id="{CC8B2469-AE0B-4B27-B20A-0C061253C89F}"/>
            </a:ext>
          </a:extLst>
        </xdr:cNvPr>
        <xdr:cNvSpPr txBox="1"/>
      </xdr:nvSpPr>
      <xdr:spPr>
        <a:xfrm>
          <a:off x="574738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382727"/>
    <xdr:sp macro="" textlink="">
      <xdr:nvSpPr>
        <xdr:cNvPr id="2099" name="TextBox 2098">
          <a:extLst>
            <a:ext uri="{FF2B5EF4-FFF2-40B4-BE49-F238E27FC236}">
              <a16:creationId xmlns:a16="http://schemas.microsoft.com/office/drawing/2014/main" id="{5E3B7DBC-B4B3-4D0F-8457-42C8461E3F8D}"/>
            </a:ext>
          </a:extLst>
        </xdr:cNvPr>
        <xdr:cNvSpPr txBox="1"/>
      </xdr:nvSpPr>
      <xdr:spPr>
        <a:xfrm>
          <a:off x="5748337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1333500</xdr:colOff>
      <xdr:row>0</xdr:row>
      <xdr:rowOff>0</xdr:rowOff>
    </xdr:from>
    <xdr:ext cx="65" cy="1222654"/>
    <xdr:sp macro="" textlink="">
      <xdr:nvSpPr>
        <xdr:cNvPr id="2100" name="TextBox 2099">
          <a:extLst>
            <a:ext uri="{FF2B5EF4-FFF2-40B4-BE49-F238E27FC236}">
              <a16:creationId xmlns:a16="http://schemas.microsoft.com/office/drawing/2014/main" id="{5B283D4C-D393-45BC-98D2-B5DAC0BF487F}"/>
            </a:ext>
          </a:extLst>
        </xdr:cNvPr>
        <xdr:cNvSpPr txBox="1"/>
      </xdr:nvSpPr>
      <xdr:spPr>
        <a:xfrm>
          <a:off x="5750242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2101" name="TextBox 2100">
          <a:extLst>
            <a:ext uri="{FF2B5EF4-FFF2-40B4-BE49-F238E27FC236}">
              <a16:creationId xmlns:a16="http://schemas.microsoft.com/office/drawing/2014/main" id="{6728193F-51EC-456A-AB95-546AF7A2701F}"/>
            </a:ext>
          </a:extLst>
        </xdr:cNvPr>
        <xdr:cNvSpPr txBox="1"/>
      </xdr:nvSpPr>
      <xdr:spPr>
        <a:xfrm>
          <a:off x="574738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839927"/>
    <xdr:sp macro="" textlink="">
      <xdr:nvSpPr>
        <xdr:cNvPr id="2102" name="TextBox 2101">
          <a:extLst>
            <a:ext uri="{FF2B5EF4-FFF2-40B4-BE49-F238E27FC236}">
              <a16:creationId xmlns:a16="http://schemas.microsoft.com/office/drawing/2014/main" id="{0893B6DB-63E8-4020-B58D-B6694AB383A8}"/>
            </a:ext>
          </a:extLst>
        </xdr:cNvPr>
        <xdr:cNvSpPr txBox="1"/>
      </xdr:nvSpPr>
      <xdr:spPr>
        <a:xfrm>
          <a:off x="5748337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2103" name="TextBox 2102">
          <a:extLst>
            <a:ext uri="{FF2B5EF4-FFF2-40B4-BE49-F238E27FC236}">
              <a16:creationId xmlns:a16="http://schemas.microsoft.com/office/drawing/2014/main" id="{4CF9DE96-9112-41E4-A3D2-93F2660A7616}"/>
            </a:ext>
          </a:extLst>
        </xdr:cNvPr>
        <xdr:cNvSpPr txBox="1"/>
      </xdr:nvSpPr>
      <xdr:spPr>
        <a:xfrm>
          <a:off x="574738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382727"/>
    <xdr:sp macro="" textlink="">
      <xdr:nvSpPr>
        <xdr:cNvPr id="2104" name="TextBox 2103">
          <a:extLst>
            <a:ext uri="{FF2B5EF4-FFF2-40B4-BE49-F238E27FC236}">
              <a16:creationId xmlns:a16="http://schemas.microsoft.com/office/drawing/2014/main" id="{C00FAC9B-9E8B-4A6A-8C75-A9D6BE02010D}"/>
            </a:ext>
          </a:extLst>
        </xdr:cNvPr>
        <xdr:cNvSpPr txBox="1"/>
      </xdr:nvSpPr>
      <xdr:spPr>
        <a:xfrm>
          <a:off x="5748337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1333500</xdr:colOff>
      <xdr:row>0</xdr:row>
      <xdr:rowOff>0</xdr:rowOff>
    </xdr:from>
    <xdr:ext cx="65" cy="1222654"/>
    <xdr:sp macro="" textlink="">
      <xdr:nvSpPr>
        <xdr:cNvPr id="2105" name="TextBox 2104">
          <a:extLst>
            <a:ext uri="{FF2B5EF4-FFF2-40B4-BE49-F238E27FC236}">
              <a16:creationId xmlns:a16="http://schemas.microsoft.com/office/drawing/2014/main" id="{BEA9CC65-0412-4B8D-897E-E7F9AFF9C286}"/>
            </a:ext>
          </a:extLst>
        </xdr:cNvPr>
        <xdr:cNvSpPr txBox="1"/>
      </xdr:nvSpPr>
      <xdr:spPr>
        <a:xfrm>
          <a:off x="635508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106" name="TextBox 2105">
          <a:extLst>
            <a:ext uri="{FF2B5EF4-FFF2-40B4-BE49-F238E27FC236}">
              <a16:creationId xmlns:a16="http://schemas.microsoft.com/office/drawing/2014/main" id="{AAAE1671-7EDF-44A4-8EC9-A9C100E2E96E}"/>
            </a:ext>
          </a:extLst>
        </xdr:cNvPr>
        <xdr:cNvSpPr txBox="1"/>
      </xdr:nvSpPr>
      <xdr:spPr>
        <a:xfrm>
          <a:off x="635222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839927"/>
    <xdr:sp macro="" textlink="">
      <xdr:nvSpPr>
        <xdr:cNvPr id="2107" name="TextBox 2106">
          <a:extLst>
            <a:ext uri="{FF2B5EF4-FFF2-40B4-BE49-F238E27FC236}">
              <a16:creationId xmlns:a16="http://schemas.microsoft.com/office/drawing/2014/main" id="{38461904-1827-42B7-95C5-EE82C26B469A}"/>
            </a:ext>
          </a:extLst>
        </xdr:cNvPr>
        <xdr:cNvSpPr txBox="1"/>
      </xdr:nvSpPr>
      <xdr:spPr>
        <a:xfrm>
          <a:off x="635317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108" name="TextBox 2107">
          <a:extLst>
            <a:ext uri="{FF2B5EF4-FFF2-40B4-BE49-F238E27FC236}">
              <a16:creationId xmlns:a16="http://schemas.microsoft.com/office/drawing/2014/main" id="{5B23C1F1-C5D1-4AC4-A354-11E3CC5A0CB4}"/>
            </a:ext>
          </a:extLst>
        </xdr:cNvPr>
        <xdr:cNvSpPr txBox="1"/>
      </xdr:nvSpPr>
      <xdr:spPr>
        <a:xfrm>
          <a:off x="635222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382727"/>
    <xdr:sp macro="" textlink="">
      <xdr:nvSpPr>
        <xdr:cNvPr id="2109" name="TextBox 2108">
          <a:extLst>
            <a:ext uri="{FF2B5EF4-FFF2-40B4-BE49-F238E27FC236}">
              <a16:creationId xmlns:a16="http://schemas.microsoft.com/office/drawing/2014/main" id="{AA8EEDEF-161E-47B5-B27D-372A0E92125F}"/>
            </a:ext>
          </a:extLst>
        </xdr:cNvPr>
        <xdr:cNvSpPr txBox="1"/>
      </xdr:nvSpPr>
      <xdr:spPr>
        <a:xfrm>
          <a:off x="635317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1333500</xdr:colOff>
      <xdr:row>0</xdr:row>
      <xdr:rowOff>0</xdr:rowOff>
    </xdr:from>
    <xdr:ext cx="65" cy="1222654"/>
    <xdr:sp macro="" textlink="">
      <xdr:nvSpPr>
        <xdr:cNvPr id="2110" name="TextBox 2109">
          <a:extLst>
            <a:ext uri="{FF2B5EF4-FFF2-40B4-BE49-F238E27FC236}">
              <a16:creationId xmlns:a16="http://schemas.microsoft.com/office/drawing/2014/main" id="{640CF00C-02FB-4BBE-B7BA-7C6984F552AF}"/>
            </a:ext>
          </a:extLst>
        </xdr:cNvPr>
        <xdr:cNvSpPr txBox="1"/>
      </xdr:nvSpPr>
      <xdr:spPr>
        <a:xfrm>
          <a:off x="635508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111" name="TextBox 2110">
          <a:extLst>
            <a:ext uri="{FF2B5EF4-FFF2-40B4-BE49-F238E27FC236}">
              <a16:creationId xmlns:a16="http://schemas.microsoft.com/office/drawing/2014/main" id="{9B6460D2-1BBC-4418-8F06-F0301C40E271}"/>
            </a:ext>
          </a:extLst>
        </xdr:cNvPr>
        <xdr:cNvSpPr txBox="1"/>
      </xdr:nvSpPr>
      <xdr:spPr>
        <a:xfrm>
          <a:off x="635222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839927"/>
    <xdr:sp macro="" textlink="">
      <xdr:nvSpPr>
        <xdr:cNvPr id="2112" name="TextBox 2111">
          <a:extLst>
            <a:ext uri="{FF2B5EF4-FFF2-40B4-BE49-F238E27FC236}">
              <a16:creationId xmlns:a16="http://schemas.microsoft.com/office/drawing/2014/main" id="{4024B87F-DD49-4CC3-83D0-2E6907F47B20}"/>
            </a:ext>
          </a:extLst>
        </xdr:cNvPr>
        <xdr:cNvSpPr txBox="1"/>
      </xdr:nvSpPr>
      <xdr:spPr>
        <a:xfrm>
          <a:off x="635317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113" name="TextBox 2112">
          <a:extLst>
            <a:ext uri="{FF2B5EF4-FFF2-40B4-BE49-F238E27FC236}">
              <a16:creationId xmlns:a16="http://schemas.microsoft.com/office/drawing/2014/main" id="{86061709-D327-4B32-9CA1-30567968BC26}"/>
            </a:ext>
          </a:extLst>
        </xdr:cNvPr>
        <xdr:cNvSpPr txBox="1"/>
      </xdr:nvSpPr>
      <xdr:spPr>
        <a:xfrm>
          <a:off x="635222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382727"/>
    <xdr:sp macro="" textlink="">
      <xdr:nvSpPr>
        <xdr:cNvPr id="2114" name="TextBox 2113">
          <a:extLst>
            <a:ext uri="{FF2B5EF4-FFF2-40B4-BE49-F238E27FC236}">
              <a16:creationId xmlns:a16="http://schemas.microsoft.com/office/drawing/2014/main" id="{DCA4C625-EBCD-49E2-A219-826436BAE5B2}"/>
            </a:ext>
          </a:extLst>
        </xdr:cNvPr>
        <xdr:cNvSpPr txBox="1"/>
      </xdr:nvSpPr>
      <xdr:spPr>
        <a:xfrm>
          <a:off x="635317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1333500</xdr:colOff>
      <xdr:row>0</xdr:row>
      <xdr:rowOff>0</xdr:rowOff>
    </xdr:from>
    <xdr:ext cx="65" cy="1222654"/>
    <xdr:sp macro="" textlink="">
      <xdr:nvSpPr>
        <xdr:cNvPr id="2115" name="TextBox 2114">
          <a:extLst>
            <a:ext uri="{FF2B5EF4-FFF2-40B4-BE49-F238E27FC236}">
              <a16:creationId xmlns:a16="http://schemas.microsoft.com/office/drawing/2014/main" id="{4CFD2E3B-A36B-4158-AC6E-E5B3046CE945}"/>
            </a:ext>
          </a:extLst>
        </xdr:cNvPr>
        <xdr:cNvSpPr txBox="1"/>
      </xdr:nvSpPr>
      <xdr:spPr>
        <a:xfrm>
          <a:off x="635508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839927"/>
    <xdr:sp macro="" textlink="">
      <xdr:nvSpPr>
        <xdr:cNvPr id="2116" name="TextBox 2115">
          <a:extLst>
            <a:ext uri="{FF2B5EF4-FFF2-40B4-BE49-F238E27FC236}">
              <a16:creationId xmlns:a16="http://schemas.microsoft.com/office/drawing/2014/main" id="{9C14F655-305B-4F83-A5B5-6FB009F08859}"/>
            </a:ext>
          </a:extLst>
        </xdr:cNvPr>
        <xdr:cNvSpPr txBox="1"/>
      </xdr:nvSpPr>
      <xdr:spPr>
        <a:xfrm>
          <a:off x="635317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1333500</xdr:colOff>
      <xdr:row>0</xdr:row>
      <xdr:rowOff>0</xdr:rowOff>
    </xdr:from>
    <xdr:ext cx="65" cy="1222654"/>
    <xdr:sp macro="" textlink="">
      <xdr:nvSpPr>
        <xdr:cNvPr id="2117" name="TextBox 2116">
          <a:extLst>
            <a:ext uri="{FF2B5EF4-FFF2-40B4-BE49-F238E27FC236}">
              <a16:creationId xmlns:a16="http://schemas.microsoft.com/office/drawing/2014/main" id="{448D4991-41DF-44CB-8329-88AB69788AE1}"/>
            </a:ext>
          </a:extLst>
        </xdr:cNvPr>
        <xdr:cNvSpPr txBox="1"/>
      </xdr:nvSpPr>
      <xdr:spPr>
        <a:xfrm>
          <a:off x="635508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118" name="TextBox 2117">
          <a:extLst>
            <a:ext uri="{FF2B5EF4-FFF2-40B4-BE49-F238E27FC236}">
              <a16:creationId xmlns:a16="http://schemas.microsoft.com/office/drawing/2014/main" id="{7D82BB88-032A-41EB-8181-625B31577E48}"/>
            </a:ext>
          </a:extLst>
        </xdr:cNvPr>
        <xdr:cNvSpPr txBox="1"/>
      </xdr:nvSpPr>
      <xdr:spPr>
        <a:xfrm>
          <a:off x="635222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839927"/>
    <xdr:sp macro="" textlink="">
      <xdr:nvSpPr>
        <xdr:cNvPr id="2119" name="TextBox 2118">
          <a:extLst>
            <a:ext uri="{FF2B5EF4-FFF2-40B4-BE49-F238E27FC236}">
              <a16:creationId xmlns:a16="http://schemas.microsoft.com/office/drawing/2014/main" id="{9507CAEB-A584-4E42-8FEF-A6AA71E020D8}"/>
            </a:ext>
          </a:extLst>
        </xdr:cNvPr>
        <xdr:cNvSpPr txBox="1"/>
      </xdr:nvSpPr>
      <xdr:spPr>
        <a:xfrm>
          <a:off x="635317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120" name="TextBox 2119">
          <a:extLst>
            <a:ext uri="{FF2B5EF4-FFF2-40B4-BE49-F238E27FC236}">
              <a16:creationId xmlns:a16="http://schemas.microsoft.com/office/drawing/2014/main" id="{66373C5A-57C3-4FCB-8CE0-ED8FFC41F709}"/>
            </a:ext>
          </a:extLst>
        </xdr:cNvPr>
        <xdr:cNvSpPr txBox="1"/>
      </xdr:nvSpPr>
      <xdr:spPr>
        <a:xfrm>
          <a:off x="635222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382727"/>
    <xdr:sp macro="" textlink="">
      <xdr:nvSpPr>
        <xdr:cNvPr id="2121" name="TextBox 2120">
          <a:extLst>
            <a:ext uri="{FF2B5EF4-FFF2-40B4-BE49-F238E27FC236}">
              <a16:creationId xmlns:a16="http://schemas.microsoft.com/office/drawing/2014/main" id="{6045EF9B-3A84-43F3-B362-C7C77B80B60D}"/>
            </a:ext>
          </a:extLst>
        </xdr:cNvPr>
        <xdr:cNvSpPr txBox="1"/>
      </xdr:nvSpPr>
      <xdr:spPr>
        <a:xfrm>
          <a:off x="635317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1333500</xdr:colOff>
      <xdr:row>0</xdr:row>
      <xdr:rowOff>0</xdr:rowOff>
    </xdr:from>
    <xdr:ext cx="65" cy="1222654"/>
    <xdr:sp macro="" textlink="">
      <xdr:nvSpPr>
        <xdr:cNvPr id="2122" name="TextBox 2121">
          <a:extLst>
            <a:ext uri="{FF2B5EF4-FFF2-40B4-BE49-F238E27FC236}">
              <a16:creationId xmlns:a16="http://schemas.microsoft.com/office/drawing/2014/main" id="{089033B4-8CAD-4EC3-8009-8EDAA8AB8B99}"/>
            </a:ext>
          </a:extLst>
        </xdr:cNvPr>
        <xdr:cNvSpPr txBox="1"/>
      </xdr:nvSpPr>
      <xdr:spPr>
        <a:xfrm>
          <a:off x="635508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839927"/>
    <xdr:sp macro="" textlink="">
      <xdr:nvSpPr>
        <xdr:cNvPr id="2123" name="TextBox 2122">
          <a:extLst>
            <a:ext uri="{FF2B5EF4-FFF2-40B4-BE49-F238E27FC236}">
              <a16:creationId xmlns:a16="http://schemas.microsoft.com/office/drawing/2014/main" id="{369A689A-8C75-44AF-B35A-7CA5D1DBFA3E}"/>
            </a:ext>
          </a:extLst>
        </xdr:cNvPr>
        <xdr:cNvSpPr txBox="1"/>
      </xdr:nvSpPr>
      <xdr:spPr>
        <a:xfrm>
          <a:off x="635317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1333500</xdr:colOff>
      <xdr:row>0</xdr:row>
      <xdr:rowOff>0</xdr:rowOff>
    </xdr:from>
    <xdr:ext cx="65" cy="1222654"/>
    <xdr:sp macro="" textlink="">
      <xdr:nvSpPr>
        <xdr:cNvPr id="2124" name="TextBox 2123">
          <a:extLst>
            <a:ext uri="{FF2B5EF4-FFF2-40B4-BE49-F238E27FC236}">
              <a16:creationId xmlns:a16="http://schemas.microsoft.com/office/drawing/2014/main" id="{0E06A7EF-EB95-47F8-B63E-3BDD4D2B486B}"/>
            </a:ext>
          </a:extLst>
        </xdr:cNvPr>
        <xdr:cNvSpPr txBox="1"/>
      </xdr:nvSpPr>
      <xdr:spPr>
        <a:xfrm>
          <a:off x="635508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125" name="TextBox 2124">
          <a:extLst>
            <a:ext uri="{FF2B5EF4-FFF2-40B4-BE49-F238E27FC236}">
              <a16:creationId xmlns:a16="http://schemas.microsoft.com/office/drawing/2014/main" id="{A14A3997-0C5A-49F7-A23C-57C6B71A0BD7}"/>
            </a:ext>
          </a:extLst>
        </xdr:cNvPr>
        <xdr:cNvSpPr txBox="1"/>
      </xdr:nvSpPr>
      <xdr:spPr>
        <a:xfrm>
          <a:off x="635222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839927"/>
    <xdr:sp macro="" textlink="">
      <xdr:nvSpPr>
        <xdr:cNvPr id="2126" name="TextBox 2125">
          <a:extLst>
            <a:ext uri="{FF2B5EF4-FFF2-40B4-BE49-F238E27FC236}">
              <a16:creationId xmlns:a16="http://schemas.microsoft.com/office/drawing/2014/main" id="{5494E27B-0C54-4196-8EF7-0E93A7DC7CFB}"/>
            </a:ext>
          </a:extLst>
        </xdr:cNvPr>
        <xdr:cNvSpPr txBox="1"/>
      </xdr:nvSpPr>
      <xdr:spPr>
        <a:xfrm>
          <a:off x="635317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127" name="TextBox 2126">
          <a:extLst>
            <a:ext uri="{FF2B5EF4-FFF2-40B4-BE49-F238E27FC236}">
              <a16:creationId xmlns:a16="http://schemas.microsoft.com/office/drawing/2014/main" id="{8A3DCDDA-3F35-42D5-9372-77FD34197559}"/>
            </a:ext>
          </a:extLst>
        </xdr:cNvPr>
        <xdr:cNvSpPr txBox="1"/>
      </xdr:nvSpPr>
      <xdr:spPr>
        <a:xfrm>
          <a:off x="635222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382727"/>
    <xdr:sp macro="" textlink="">
      <xdr:nvSpPr>
        <xdr:cNvPr id="2128" name="TextBox 2127">
          <a:extLst>
            <a:ext uri="{FF2B5EF4-FFF2-40B4-BE49-F238E27FC236}">
              <a16:creationId xmlns:a16="http://schemas.microsoft.com/office/drawing/2014/main" id="{55E14343-ED69-4148-958A-5E1222646A23}"/>
            </a:ext>
          </a:extLst>
        </xdr:cNvPr>
        <xdr:cNvSpPr txBox="1"/>
      </xdr:nvSpPr>
      <xdr:spPr>
        <a:xfrm>
          <a:off x="635317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1333500</xdr:colOff>
      <xdr:row>0</xdr:row>
      <xdr:rowOff>0</xdr:rowOff>
    </xdr:from>
    <xdr:ext cx="65" cy="1222654"/>
    <xdr:sp macro="" textlink="">
      <xdr:nvSpPr>
        <xdr:cNvPr id="2129" name="TextBox 2128">
          <a:extLst>
            <a:ext uri="{FF2B5EF4-FFF2-40B4-BE49-F238E27FC236}">
              <a16:creationId xmlns:a16="http://schemas.microsoft.com/office/drawing/2014/main" id="{24484CCD-516F-45E9-A859-11BF6C160132}"/>
            </a:ext>
          </a:extLst>
        </xdr:cNvPr>
        <xdr:cNvSpPr txBox="1"/>
      </xdr:nvSpPr>
      <xdr:spPr>
        <a:xfrm>
          <a:off x="635508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130" name="TextBox 2129">
          <a:extLst>
            <a:ext uri="{FF2B5EF4-FFF2-40B4-BE49-F238E27FC236}">
              <a16:creationId xmlns:a16="http://schemas.microsoft.com/office/drawing/2014/main" id="{6116CF17-01CC-46D2-8695-1C4C97EB710E}"/>
            </a:ext>
          </a:extLst>
        </xdr:cNvPr>
        <xdr:cNvSpPr txBox="1"/>
      </xdr:nvSpPr>
      <xdr:spPr>
        <a:xfrm>
          <a:off x="635222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839927"/>
    <xdr:sp macro="" textlink="">
      <xdr:nvSpPr>
        <xdr:cNvPr id="2131" name="TextBox 2130">
          <a:extLst>
            <a:ext uri="{FF2B5EF4-FFF2-40B4-BE49-F238E27FC236}">
              <a16:creationId xmlns:a16="http://schemas.microsoft.com/office/drawing/2014/main" id="{2E9E1742-4448-4876-9181-20747FB9DC0F}"/>
            </a:ext>
          </a:extLst>
        </xdr:cNvPr>
        <xdr:cNvSpPr txBox="1"/>
      </xdr:nvSpPr>
      <xdr:spPr>
        <a:xfrm>
          <a:off x="635317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132" name="TextBox 2131">
          <a:extLst>
            <a:ext uri="{FF2B5EF4-FFF2-40B4-BE49-F238E27FC236}">
              <a16:creationId xmlns:a16="http://schemas.microsoft.com/office/drawing/2014/main" id="{510EAE96-236E-49C0-BAFB-271A8EC6182C}"/>
            </a:ext>
          </a:extLst>
        </xdr:cNvPr>
        <xdr:cNvSpPr txBox="1"/>
      </xdr:nvSpPr>
      <xdr:spPr>
        <a:xfrm>
          <a:off x="635222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382727"/>
    <xdr:sp macro="" textlink="">
      <xdr:nvSpPr>
        <xdr:cNvPr id="2133" name="TextBox 2132">
          <a:extLst>
            <a:ext uri="{FF2B5EF4-FFF2-40B4-BE49-F238E27FC236}">
              <a16:creationId xmlns:a16="http://schemas.microsoft.com/office/drawing/2014/main" id="{4B75A6A1-AC22-4A03-B948-104FE67EBD47}"/>
            </a:ext>
          </a:extLst>
        </xdr:cNvPr>
        <xdr:cNvSpPr txBox="1"/>
      </xdr:nvSpPr>
      <xdr:spPr>
        <a:xfrm>
          <a:off x="635317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1333500</xdr:colOff>
      <xdr:row>0</xdr:row>
      <xdr:rowOff>0</xdr:rowOff>
    </xdr:from>
    <xdr:ext cx="65" cy="1222654"/>
    <xdr:sp macro="" textlink="">
      <xdr:nvSpPr>
        <xdr:cNvPr id="2134" name="TextBox 2133">
          <a:extLst>
            <a:ext uri="{FF2B5EF4-FFF2-40B4-BE49-F238E27FC236}">
              <a16:creationId xmlns:a16="http://schemas.microsoft.com/office/drawing/2014/main" id="{5A765709-5A8B-4B6D-8800-42B3CA4C113C}"/>
            </a:ext>
          </a:extLst>
        </xdr:cNvPr>
        <xdr:cNvSpPr txBox="1"/>
      </xdr:nvSpPr>
      <xdr:spPr>
        <a:xfrm>
          <a:off x="635508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135" name="TextBox 2134">
          <a:extLst>
            <a:ext uri="{FF2B5EF4-FFF2-40B4-BE49-F238E27FC236}">
              <a16:creationId xmlns:a16="http://schemas.microsoft.com/office/drawing/2014/main" id="{4D8C45A4-DD34-443D-90B2-E124DB10C3BA}"/>
            </a:ext>
          </a:extLst>
        </xdr:cNvPr>
        <xdr:cNvSpPr txBox="1"/>
      </xdr:nvSpPr>
      <xdr:spPr>
        <a:xfrm>
          <a:off x="635222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839927"/>
    <xdr:sp macro="" textlink="">
      <xdr:nvSpPr>
        <xdr:cNvPr id="2136" name="TextBox 2135">
          <a:extLst>
            <a:ext uri="{FF2B5EF4-FFF2-40B4-BE49-F238E27FC236}">
              <a16:creationId xmlns:a16="http://schemas.microsoft.com/office/drawing/2014/main" id="{21C22AC4-CA2B-4CA3-B0A7-60BFB7F9BF55}"/>
            </a:ext>
          </a:extLst>
        </xdr:cNvPr>
        <xdr:cNvSpPr txBox="1"/>
      </xdr:nvSpPr>
      <xdr:spPr>
        <a:xfrm>
          <a:off x="635317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137" name="TextBox 2136">
          <a:extLst>
            <a:ext uri="{FF2B5EF4-FFF2-40B4-BE49-F238E27FC236}">
              <a16:creationId xmlns:a16="http://schemas.microsoft.com/office/drawing/2014/main" id="{BF8C3EBA-F0A2-4690-83A0-4C9CFC88A15E}"/>
            </a:ext>
          </a:extLst>
        </xdr:cNvPr>
        <xdr:cNvSpPr txBox="1"/>
      </xdr:nvSpPr>
      <xdr:spPr>
        <a:xfrm>
          <a:off x="635222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382727"/>
    <xdr:sp macro="" textlink="">
      <xdr:nvSpPr>
        <xdr:cNvPr id="2138" name="TextBox 2137">
          <a:extLst>
            <a:ext uri="{FF2B5EF4-FFF2-40B4-BE49-F238E27FC236}">
              <a16:creationId xmlns:a16="http://schemas.microsoft.com/office/drawing/2014/main" id="{96DEEDEB-1992-4F09-960B-1935E5031C69}"/>
            </a:ext>
          </a:extLst>
        </xdr:cNvPr>
        <xdr:cNvSpPr txBox="1"/>
      </xdr:nvSpPr>
      <xdr:spPr>
        <a:xfrm>
          <a:off x="635317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1333500</xdr:colOff>
      <xdr:row>0</xdr:row>
      <xdr:rowOff>0</xdr:rowOff>
    </xdr:from>
    <xdr:ext cx="65" cy="1222654"/>
    <xdr:sp macro="" textlink="">
      <xdr:nvSpPr>
        <xdr:cNvPr id="2139" name="TextBox 2138">
          <a:extLst>
            <a:ext uri="{FF2B5EF4-FFF2-40B4-BE49-F238E27FC236}">
              <a16:creationId xmlns:a16="http://schemas.microsoft.com/office/drawing/2014/main" id="{8D3C1D9B-40BE-4C6D-AD75-2D65B9A3175C}"/>
            </a:ext>
          </a:extLst>
        </xdr:cNvPr>
        <xdr:cNvSpPr txBox="1"/>
      </xdr:nvSpPr>
      <xdr:spPr>
        <a:xfrm>
          <a:off x="635508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140" name="TextBox 2139">
          <a:extLst>
            <a:ext uri="{FF2B5EF4-FFF2-40B4-BE49-F238E27FC236}">
              <a16:creationId xmlns:a16="http://schemas.microsoft.com/office/drawing/2014/main" id="{B0A255B0-F155-4274-9F4D-3B6AA29C686A}"/>
            </a:ext>
          </a:extLst>
        </xdr:cNvPr>
        <xdr:cNvSpPr txBox="1"/>
      </xdr:nvSpPr>
      <xdr:spPr>
        <a:xfrm>
          <a:off x="635222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839927"/>
    <xdr:sp macro="" textlink="">
      <xdr:nvSpPr>
        <xdr:cNvPr id="2141" name="TextBox 2140">
          <a:extLst>
            <a:ext uri="{FF2B5EF4-FFF2-40B4-BE49-F238E27FC236}">
              <a16:creationId xmlns:a16="http://schemas.microsoft.com/office/drawing/2014/main" id="{8EA99A65-0FDB-44D8-A705-B2FC0D9BA33B}"/>
            </a:ext>
          </a:extLst>
        </xdr:cNvPr>
        <xdr:cNvSpPr txBox="1"/>
      </xdr:nvSpPr>
      <xdr:spPr>
        <a:xfrm>
          <a:off x="635317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142" name="TextBox 2141">
          <a:extLst>
            <a:ext uri="{FF2B5EF4-FFF2-40B4-BE49-F238E27FC236}">
              <a16:creationId xmlns:a16="http://schemas.microsoft.com/office/drawing/2014/main" id="{D5A853AD-9688-4BFD-8249-582B4F4423EB}"/>
            </a:ext>
          </a:extLst>
        </xdr:cNvPr>
        <xdr:cNvSpPr txBox="1"/>
      </xdr:nvSpPr>
      <xdr:spPr>
        <a:xfrm>
          <a:off x="635222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382727"/>
    <xdr:sp macro="" textlink="">
      <xdr:nvSpPr>
        <xdr:cNvPr id="2143" name="TextBox 2142">
          <a:extLst>
            <a:ext uri="{FF2B5EF4-FFF2-40B4-BE49-F238E27FC236}">
              <a16:creationId xmlns:a16="http://schemas.microsoft.com/office/drawing/2014/main" id="{FAE81D57-31ED-4AFF-B3B9-D17E8C750B57}"/>
            </a:ext>
          </a:extLst>
        </xdr:cNvPr>
        <xdr:cNvSpPr txBox="1"/>
      </xdr:nvSpPr>
      <xdr:spPr>
        <a:xfrm>
          <a:off x="635317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1333500</xdr:colOff>
      <xdr:row>0</xdr:row>
      <xdr:rowOff>0</xdr:rowOff>
    </xdr:from>
    <xdr:ext cx="65" cy="1222654"/>
    <xdr:sp macro="" textlink="">
      <xdr:nvSpPr>
        <xdr:cNvPr id="2144" name="TextBox 2143">
          <a:extLst>
            <a:ext uri="{FF2B5EF4-FFF2-40B4-BE49-F238E27FC236}">
              <a16:creationId xmlns:a16="http://schemas.microsoft.com/office/drawing/2014/main" id="{FBBDE272-5102-484F-8BFC-75219264F4D6}"/>
            </a:ext>
          </a:extLst>
        </xdr:cNvPr>
        <xdr:cNvSpPr txBox="1"/>
      </xdr:nvSpPr>
      <xdr:spPr>
        <a:xfrm>
          <a:off x="635508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145" name="TextBox 2144">
          <a:extLst>
            <a:ext uri="{FF2B5EF4-FFF2-40B4-BE49-F238E27FC236}">
              <a16:creationId xmlns:a16="http://schemas.microsoft.com/office/drawing/2014/main" id="{174E3E95-CC2E-4AC8-A5DC-74687B8D25A5}"/>
            </a:ext>
          </a:extLst>
        </xdr:cNvPr>
        <xdr:cNvSpPr txBox="1"/>
      </xdr:nvSpPr>
      <xdr:spPr>
        <a:xfrm>
          <a:off x="635222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839927"/>
    <xdr:sp macro="" textlink="">
      <xdr:nvSpPr>
        <xdr:cNvPr id="2146" name="TextBox 2145">
          <a:extLst>
            <a:ext uri="{FF2B5EF4-FFF2-40B4-BE49-F238E27FC236}">
              <a16:creationId xmlns:a16="http://schemas.microsoft.com/office/drawing/2014/main" id="{FCE3AF80-6EE5-4F6E-A21F-42E8B2FE23CF}"/>
            </a:ext>
          </a:extLst>
        </xdr:cNvPr>
        <xdr:cNvSpPr txBox="1"/>
      </xdr:nvSpPr>
      <xdr:spPr>
        <a:xfrm>
          <a:off x="635317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147" name="TextBox 2146">
          <a:extLst>
            <a:ext uri="{FF2B5EF4-FFF2-40B4-BE49-F238E27FC236}">
              <a16:creationId xmlns:a16="http://schemas.microsoft.com/office/drawing/2014/main" id="{55FFEF2D-D620-40F6-ADA1-86E272E9B116}"/>
            </a:ext>
          </a:extLst>
        </xdr:cNvPr>
        <xdr:cNvSpPr txBox="1"/>
      </xdr:nvSpPr>
      <xdr:spPr>
        <a:xfrm>
          <a:off x="635222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382727"/>
    <xdr:sp macro="" textlink="">
      <xdr:nvSpPr>
        <xdr:cNvPr id="2148" name="TextBox 2147">
          <a:extLst>
            <a:ext uri="{FF2B5EF4-FFF2-40B4-BE49-F238E27FC236}">
              <a16:creationId xmlns:a16="http://schemas.microsoft.com/office/drawing/2014/main" id="{3022BF89-B8F4-4A89-92FC-FDFE96489A8E}"/>
            </a:ext>
          </a:extLst>
        </xdr:cNvPr>
        <xdr:cNvSpPr txBox="1"/>
      </xdr:nvSpPr>
      <xdr:spPr>
        <a:xfrm>
          <a:off x="635317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1333500</xdr:colOff>
      <xdr:row>0</xdr:row>
      <xdr:rowOff>0</xdr:rowOff>
    </xdr:from>
    <xdr:ext cx="65" cy="1222654"/>
    <xdr:sp macro="" textlink="">
      <xdr:nvSpPr>
        <xdr:cNvPr id="2149" name="TextBox 2148">
          <a:extLst>
            <a:ext uri="{FF2B5EF4-FFF2-40B4-BE49-F238E27FC236}">
              <a16:creationId xmlns:a16="http://schemas.microsoft.com/office/drawing/2014/main" id="{7F9CB279-1275-4DF0-8D54-0094094715FE}"/>
            </a:ext>
          </a:extLst>
        </xdr:cNvPr>
        <xdr:cNvSpPr txBox="1"/>
      </xdr:nvSpPr>
      <xdr:spPr>
        <a:xfrm>
          <a:off x="635508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150" name="TextBox 2149">
          <a:extLst>
            <a:ext uri="{FF2B5EF4-FFF2-40B4-BE49-F238E27FC236}">
              <a16:creationId xmlns:a16="http://schemas.microsoft.com/office/drawing/2014/main" id="{AF89374A-EDC5-43CC-A29E-7D893E6BC506}"/>
            </a:ext>
          </a:extLst>
        </xdr:cNvPr>
        <xdr:cNvSpPr txBox="1"/>
      </xdr:nvSpPr>
      <xdr:spPr>
        <a:xfrm>
          <a:off x="635222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839927"/>
    <xdr:sp macro="" textlink="">
      <xdr:nvSpPr>
        <xdr:cNvPr id="2151" name="TextBox 2150">
          <a:extLst>
            <a:ext uri="{FF2B5EF4-FFF2-40B4-BE49-F238E27FC236}">
              <a16:creationId xmlns:a16="http://schemas.microsoft.com/office/drawing/2014/main" id="{7C775A11-5DE5-4789-93B9-7486273EA7A8}"/>
            </a:ext>
          </a:extLst>
        </xdr:cNvPr>
        <xdr:cNvSpPr txBox="1"/>
      </xdr:nvSpPr>
      <xdr:spPr>
        <a:xfrm>
          <a:off x="635317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152" name="TextBox 2151">
          <a:extLst>
            <a:ext uri="{FF2B5EF4-FFF2-40B4-BE49-F238E27FC236}">
              <a16:creationId xmlns:a16="http://schemas.microsoft.com/office/drawing/2014/main" id="{95498949-E439-4C54-AF1D-ED8901023A0B}"/>
            </a:ext>
          </a:extLst>
        </xdr:cNvPr>
        <xdr:cNvSpPr txBox="1"/>
      </xdr:nvSpPr>
      <xdr:spPr>
        <a:xfrm>
          <a:off x="635222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382727"/>
    <xdr:sp macro="" textlink="">
      <xdr:nvSpPr>
        <xdr:cNvPr id="2153" name="TextBox 2152">
          <a:extLst>
            <a:ext uri="{FF2B5EF4-FFF2-40B4-BE49-F238E27FC236}">
              <a16:creationId xmlns:a16="http://schemas.microsoft.com/office/drawing/2014/main" id="{1A2AFBD2-5E08-49F7-9114-BA07CBECAD77}"/>
            </a:ext>
          </a:extLst>
        </xdr:cNvPr>
        <xdr:cNvSpPr txBox="1"/>
      </xdr:nvSpPr>
      <xdr:spPr>
        <a:xfrm>
          <a:off x="635317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1333500</xdr:colOff>
      <xdr:row>0</xdr:row>
      <xdr:rowOff>0</xdr:rowOff>
    </xdr:from>
    <xdr:ext cx="65" cy="1222654"/>
    <xdr:sp macro="" textlink="">
      <xdr:nvSpPr>
        <xdr:cNvPr id="2154" name="TextBox 2153">
          <a:extLst>
            <a:ext uri="{FF2B5EF4-FFF2-40B4-BE49-F238E27FC236}">
              <a16:creationId xmlns:a16="http://schemas.microsoft.com/office/drawing/2014/main" id="{56A53B57-45DA-4709-A5E7-29EDAC2A26C3}"/>
            </a:ext>
          </a:extLst>
        </xdr:cNvPr>
        <xdr:cNvSpPr txBox="1"/>
      </xdr:nvSpPr>
      <xdr:spPr>
        <a:xfrm>
          <a:off x="635508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155" name="TextBox 2154">
          <a:extLst>
            <a:ext uri="{FF2B5EF4-FFF2-40B4-BE49-F238E27FC236}">
              <a16:creationId xmlns:a16="http://schemas.microsoft.com/office/drawing/2014/main" id="{BF160A15-F155-440C-8C49-B9536FE3F09E}"/>
            </a:ext>
          </a:extLst>
        </xdr:cNvPr>
        <xdr:cNvSpPr txBox="1"/>
      </xdr:nvSpPr>
      <xdr:spPr>
        <a:xfrm>
          <a:off x="635222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839927"/>
    <xdr:sp macro="" textlink="">
      <xdr:nvSpPr>
        <xdr:cNvPr id="2156" name="TextBox 2155">
          <a:extLst>
            <a:ext uri="{FF2B5EF4-FFF2-40B4-BE49-F238E27FC236}">
              <a16:creationId xmlns:a16="http://schemas.microsoft.com/office/drawing/2014/main" id="{1CD8332F-045B-4870-92D2-3402D6D585FE}"/>
            </a:ext>
          </a:extLst>
        </xdr:cNvPr>
        <xdr:cNvSpPr txBox="1"/>
      </xdr:nvSpPr>
      <xdr:spPr>
        <a:xfrm>
          <a:off x="635317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157" name="TextBox 2156">
          <a:extLst>
            <a:ext uri="{FF2B5EF4-FFF2-40B4-BE49-F238E27FC236}">
              <a16:creationId xmlns:a16="http://schemas.microsoft.com/office/drawing/2014/main" id="{CE3EB4BE-5F1A-44FD-9A63-74D7AA06B08D}"/>
            </a:ext>
          </a:extLst>
        </xdr:cNvPr>
        <xdr:cNvSpPr txBox="1"/>
      </xdr:nvSpPr>
      <xdr:spPr>
        <a:xfrm>
          <a:off x="635222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382727"/>
    <xdr:sp macro="" textlink="">
      <xdr:nvSpPr>
        <xdr:cNvPr id="2158" name="TextBox 2157">
          <a:extLst>
            <a:ext uri="{FF2B5EF4-FFF2-40B4-BE49-F238E27FC236}">
              <a16:creationId xmlns:a16="http://schemas.microsoft.com/office/drawing/2014/main" id="{D44EBBEE-FEF8-40D5-A884-7C3BFF4F7865}"/>
            </a:ext>
          </a:extLst>
        </xdr:cNvPr>
        <xdr:cNvSpPr txBox="1"/>
      </xdr:nvSpPr>
      <xdr:spPr>
        <a:xfrm>
          <a:off x="635317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1333500</xdr:colOff>
      <xdr:row>0</xdr:row>
      <xdr:rowOff>0</xdr:rowOff>
    </xdr:from>
    <xdr:ext cx="65" cy="1222654"/>
    <xdr:sp macro="" textlink="">
      <xdr:nvSpPr>
        <xdr:cNvPr id="2159" name="TextBox 2158">
          <a:extLst>
            <a:ext uri="{FF2B5EF4-FFF2-40B4-BE49-F238E27FC236}">
              <a16:creationId xmlns:a16="http://schemas.microsoft.com/office/drawing/2014/main" id="{9877AF8F-049D-4705-9975-3CB3698B675D}"/>
            </a:ext>
          </a:extLst>
        </xdr:cNvPr>
        <xdr:cNvSpPr txBox="1"/>
      </xdr:nvSpPr>
      <xdr:spPr>
        <a:xfrm>
          <a:off x="635508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839927"/>
    <xdr:sp macro="" textlink="">
      <xdr:nvSpPr>
        <xdr:cNvPr id="2160" name="TextBox 2159">
          <a:extLst>
            <a:ext uri="{FF2B5EF4-FFF2-40B4-BE49-F238E27FC236}">
              <a16:creationId xmlns:a16="http://schemas.microsoft.com/office/drawing/2014/main" id="{E85C590B-59AB-4A7B-88ED-7E81E01D637E}"/>
            </a:ext>
          </a:extLst>
        </xdr:cNvPr>
        <xdr:cNvSpPr txBox="1"/>
      </xdr:nvSpPr>
      <xdr:spPr>
        <a:xfrm>
          <a:off x="635317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1333500</xdr:colOff>
      <xdr:row>0</xdr:row>
      <xdr:rowOff>0</xdr:rowOff>
    </xdr:from>
    <xdr:ext cx="65" cy="1222654"/>
    <xdr:sp macro="" textlink="">
      <xdr:nvSpPr>
        <xdr:cNvPr id="2161" name="TextBox 2160">
          <a:extLst>
            <a:ext uri="{FF2B5EF4-FFF2-40B4-BE49-F238E27FC236}">
              <a16:creationId xmlns:a16="http://schemas.microsoft.com/office/drawing/2014/main" id="{1441325D-44C4-4B02-B3D7-9F0648C13951}"/>
            </a:ext>
          </a:extLst>
        </xdr:cNvPr>
        <xdr:cNvSpPr txBox="1"/>
      </xdr:nvSpPr>
      <xdr:spPr>
        <a:xfrm>
          <a:off x="635508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162" name="TextBox 2161">
          <a:extLst>
            <a:ext uri="{FF2B5EF4-FFF2-40B4-BE49-F238E27FC236}">
              <a16:creationId xmlns:a16="http://schemas.microsoft.com/office/drawing/2014/main" id="{91BEE1E1-33C1-400F-9A55-E2FC1F6E8322}"/>
            </a:ext>
          </a:extLst>
        </xdr:cNvPr>
        <xdr:cNvSpPr txBox="1"/>
      </xdr:nvSpPr>
      <xdr:spPr>
        <a:xfrm>
          <a:off x="635222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839927"/>
    <xdr:sp macro="" textlink="">
      <xdr:nvSpPr>
        <xdr:cNvPr id="2163" name="TextBox 2162">
          <a:extLst>
            <a:ext uri="{FF2B5EF4-FFF2-40B4-BE49-F238E27FC236}">
              <a16:creationId xmlns:a16="http://schemas.microsoft.com/office/drawing/2014/main" id="{6B01132E-E5C3-495F-87A0-0BD3C95BC9D8}"/>
            </a:ext>
          </a:extLst>
        </xdr:cNvPr>
        <xdr:cNvSpPr txBox="1"/>
      </xdr:nvSpPr>
      <xdr:spPr>
        <a:xfrm>
          <a:off x="635317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164" name="TextBox 2163">
          <a:extLst>
            <a:ext uri="{FF2B5EF4-FFF2-40B4-BE49-F238E27FC236}">
              <a16:creationId xmlns:a16="http://schemas.microsoft.com/office/drawing/2014/main" id="{22A86A24-D526-4307-86F6-3F2C97B9958B}"/>
            </a:ext>
          </a:extLst>
        </xdr:cNvPr>
        <xdr:cNvSpPr txBox="1"/>
      </xdr:nvSpPr>
      <xdr:spPr>
        <a:xfrm>
          <a:off x="635222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382727"/>
    <xdr:sp macro="" textlink="">
      <xdr:nvSpPr>
        <xdr:cNvPr id="2165" name="TextBox 2164">
          <a:extLst>
            <a:ext uri="{FF2B5EF4-FFF2-40B4-BE49-F238E27FC236}">
              <a16:creationId xmlns:a16="http://schemas.microsoft.com/office/drawing/2014/main" id="{FB51D63F-C8B3-4BF2-BD7B-4430951A7E44}"/>
            </a:ext>
          </a:extLst>
        </xdr:cNvPr>
        <xdr:cNvSpPr txBox="1"/>
      </xdr:nvSpPr>
      <xdr:spPr>
        <a:xfrm>
          <a:off x="635317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1333500</xdr:colOff>
      <xdr:row>0</xdr:row>
      <xdr:rowOff>0</xdr:rowOff>
    </xdr:from>
    <xdr:ext cx="65" cy="1222654"/>
    <xdr:sp macro="" textlink="">
      <xdr:nvSpPr>
        <xdr:cNvPr id="2166" name="TextBox 2165">
          <a:extLst>
            <a:ext uri="{FF2B5EF4-FFF2-40B4-BE49-F238E27FC236}">
              <a16:creationId xmlns:a16="http://schemas.microsoft.com/office/drawing/2014/main" id="{BFEAE0D1-EE8C-4F20-B072-28A8F9CDB86D}"/>
            </a:ext>
          </a:extLst>
        </xdr:cNvPr>
        <xdr:cNvSpPr txBox="1"/>
      </xdr:nvSpPr>
      <xdr:spPr>
        <a:xfrm>
          <a:off x="635508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167" name="TextBox 2166">
          <a:extLst>
            <a:ext uri="{FF2B5EF4-FFF2-40B4-BE49-F238E27FC236}">
              <a16:creationId xmlns:a16="http://schemas.microsoft.com/office/drawing/2014/main" id="{FB4FA0E6-3920-4908-9433-A5FC00950D98}"/>
            </a:ext>
          </a:extLst>
        </xdr:cNvPr>
        <xdr:cNvSpPr txBox="1"/>
      </xdr:nvSpPr>
      <xdr:spPr>
        <a:xfrm>
          <a:off x="635222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839927"/>
    <xdr:sp macro="" textlink="">
      <xdr:nvSpPr>
        <xdr:cNvPr id="2168" name="TextBox 2167">
          <a:extLst>
            <a:ext uri="{FF2B5EF4-FFF2-40B4-BE49-F238E27FC236}">
              <a16:creationId xmlns:a16="http://schemas.microsoft.com/office/drawing/2014/main" id="{65E3DD05-A58E-44BC-9F35-46583008FD6C}"/>
            </a:ext>
          </a:extLst>
        </xdr:cNvPr>
        <xdr:cNvSpPr txBox="1"/>
      </xdr:nvSpPr>
      <xdr:spPr>
        <a:xfrm>
          <a:off x="635317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169" name="TextBox 2168">
          <a:extLst>
            <a:ext uri="{FF2B5EF4-FFF2-40B4-BE49-F238E27FC236}">
              <a16:creationId xmlns:a16="http://schemas.microsoft.com/office/drawing/2014/main" id="{A5156C80-BC39-4442-B8A0-2026F4E4E44A}"/>
            </a:ext>
          </a:extLst>
        </xdr:cNvPr>
        <xdr:cNvSpPr txBox="1"/>
      </xdr:nvSpPr>
      <xdr:spPr>
        <a:xfrm>
          <a:off x="635222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382727"/>
    <xdr:sp macro="" textlink="">
      <xdr:nvSpPr>
        <xdr:cNvPr id="2170" name="TextBox 2169">
          <a:extLst>
            <a:ext uri="{FF2B5EF4-FFF2-40B4-BE49-F238E27FC236}">
              <a16:creationId xmlns:a16="http://schemas.microsoft.com/office/drawing/2014/main" id="{7A3C3D3D-2BAE-4FF2-9B95-21A609E0BAD5}"/>
            </a:ext>
          </a:extLst>
        </xdr:cNvPr>
        <xdr:cNvSpPr txBox="1"/>
      </xdr:nvSpPr>
      <xdr:spPr>
        <a:xfrm>
          <a:off x="635317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1333500</xdr:colOff>
      <xdr:row>0</xdr:row>
      <xdr:rowOff>0</xdr:rowOff>
    </xdr:from>
    <xdr:ext cx="65" cy="1222654"/>
    <xdr:sp macro="" textlink="">
      <xdr:nvSpPr>
        <xdr:cNvPr id="2171" name="TextBox 2170">
          <a:extLst>
            <a:ext uri="{FF2B5EF4-FFF2-40B4-BE49-F238E27FC236}">
              <a16:creationId xmlns:a16="http://schemas.microsoft.com/office/drawing/2014/main" id="{A4465F5F-393B-4EF7-A2EE-34E079A6815A}"/>
            </a:ext>
          </a:extLst>
        </xdr:cNvPr>
        <xdr:cNvSpPr txBox="1"/>
      </xdr:nvSpPr>
      <xdr:spPr>
        <a:xfrm>
          <a:off x="635508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172" name="TextBox 2171">
          <a:extLst>
            <a:ext uri="{FF2B5EF4-FFF2-40B4-BE49-F238E27FC236}">
              <a16:creationId xmlns:a16="http://schemas.microsoft.com/office/drawing/2014/main" id="{1E21D3CE-636D-4336-A8E9-B51964261B68}"/>
            </a:ext>
          </a:extLst>
        </xdr:cNvPr>
        <xdr:cNvSpPr txBox="1"/>
      </xdr:nvSpPr>
      <xdr:spPr>
        <a:xfrm>
          <a:off x="635222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839927"/>
    <xdr:sp macro="" textlink="">
      <xdr:nvSpPr>
        <xdr:cNvPr id="2173" name="TextBox 2172">
          <a:extLst>
            <a:ext uri="{FF2B5EF4-FFF2-40B4-BE49-F238E27FC236}">
              <a16:creationId xmlns:a16="http://schemas.microsoft.com/office/drawing/2014/main" id="{AEA6B508-1CDF-4707-BCD6-F1F85F62A421}"/>
            </a:ext>
          </a:extLst>
        </xdr:cNvPr>
        <xdr:cNvSpPr txBox="1"/>
      </xdr:nvSpPr>
      <xdr:spPr>
        <a:xfrm>
          <a:off x="635317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174" name="TextBox 2173">
          <a:extLst>
            <a:ext uri="{FF2B5EF4-FFF2-40B4-BE49-F238E27FC236}">
              <a16:creationId xmlns:a16="http://schemas.microsoft.com/office/drawing/2014/main" id="{2F25CBF2-B8CE-44D3-9748-3C669A48E3F3}"/>
            </a:ext>
          </a:extLst>
        </xdr:cNvPr>
        <xdr:cNvSpPr txBox="1"/>
      </xdr:nvSpPr>
      <xdr:spPr>
        <a:xfrm>
          <a:off x="635222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382727"/>
    <xdr:sp macro="" textlink="">
      <xdr:nvSpPr>
        <xdr:cNvPr id="2175" name="TextBox 2174">
          <a:extLst>
            <a:ext uri="{FF2B5EF4-FFF2-40B4-BE49-F238E27FC236}">
              <a16:creationId xmlns:a16="http://schemas.microsoft.com/office/drawing/2014/main" id="{60DFA871-AD9D-426A-BF92-CBC638F4162B}"/>
            </a:ext>
          </a:extLst>
        </xdr:cNvPr>
        <xdr:cNvSpPr txBox="1"/>
      </xdr:nvSpPr>
      <xdr:spPr>
        <a:xfrm>
          <a:off x="635317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1333500</xdr:colOff>
      <xdr:row>0</xdr:row>
      <xdr:rowOff>0</xdr:rowOff>
    </xdr:from>
    <xdr:ext cx="65" cy="1222654"/>
    <xdr:sp macro="" textlink="">
      <xdr:nvSpPr>
        <xdr:cNvPr id="2176" name="TextBox 2175">
          <a:extLst>
            <a:ext uri="{FF2B5EF4-FFF2-40B4-BE49-F238E27FC236}">
              <a16:creationId xmlns:a16="http://schemas.microsoft.com/office/drawing/2014/main" id="{AAC85DD2-AE1B-4706-8816-BD813D828FA9}"/>
            </a:ext>
          </a:extLst>
        </xdr:cNvPr>
        <xdr:cNvSpPr txBox="1"/>
      </xdr:nvSpPr>
      <xdr:spPr>
        <a:xfrm>
          <a:off x="635508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177" name="TextBox 2176">
          <a:extLst>
            <a:ext uri="{FF2B5EF4-FFF2-40B4-BE49-F238E27FC236}">
              <a16:creationId xmlns:a16="http://schemas.microsoft.com/office/drawing/2014/main" id="{852D809B-650F-4C5E-9247-1C2E570828F1}"/>
            </a:ext>
          </a:extLst>
        </xdr:cNvPr>
        <xdr:cNvSpPr txBox="1"/>
      </xdr:nvSpPr>
      <xdr:spPr>
        <a:xfrm>
          <a:off x="635222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839927"/>
    <xdr:sp macro="" textlink="">
      <xdr:nvSpPr>
        <xdr:cNvPr id="2178" name="TextBox 2177">
          <a:extLst>
            <a:ext uri="{FF2B5EF4-FFF2-40B4-BE49-F238E27FC236}">
              <a16:creationId xmlns:a16="http://schemas.microsoft.com/office/drawing/2014/main" id="{AF55E148-F4D0-4D5D-AD45-031FCB3C68E6}"/>
            </a:ext>
          </a:extLst>
        </xdr:cNvPr>
        <xdr:cNvSpPr txBox="1"/>
      </xdr:nvSpPr>
      <xdr:spPr>
        <a:xfrm>
          <a:off x="635317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179" name="TextBox 2178">
          <a:extLst>
            <a:ext uri="{FF2B5EF4-FFF2-40B4-BE49-F238E27FC236}">
              <a16:creationId xmlns:a16="http://schemas.microsoft.com/office/drawing/2014/main" id="{576E1DC5-9669-4A9A-83EF-88ECF71FE9B6}"/>
            </a:ext>
          </a:extLst>
        </xdr:cNvPr>
        <xdr:cNvSpPr txBox="1"/>
      </xdr:nvSpPr>
      <xdr:spPr>
        <a:xfrm>
          <a:off x="635222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382727"/>
    <xdr:sp macro="" textlink="">
      <xdr:nvSpPr>
        <xdr:cNvPr id="2180" name="TextBox 2179">
          <a:extLst>
            <a:ext uri="{FF2B5EF4-FFF2-40B4-BE49-F238E27FC236}">
              <a16:creationId xmlns:a16="http://schemas.microsoft.com/office/drawing/2014/main" id="{5EFD4EB7-8475-4FA7-BC3E-D45543D1A333}"/>
            </a:ext>
          </a:extLst>
        </xdr:cNvPr>
        <xdr:cNvSpPr txBox="1"/>
      </xdr:nvSpPr>
      <xdr:spPr>
        <a:xfrm>
          <a:off x="635317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1333500</xdr:colOff>
      <xdr:row>0</xdr:row>
      <xdr:rowOff>0</xdr:rowOff>
    </xdr:from>
    <xdr:ext cx="65" cy="1222654"/>
    <xdr:sp macro="" textlink="">
      <xdr:nvSpPr>
        <xdr:cNvPr id="2181" name="TextBox 2180">
          <a:extLst>
            <a:ext uri="{FF2B5EF4-FFF2-40B4-BE49-F238E27FC236}">
              <a16:creationId xmlns:a16="http://schemas.microsoft.com/office/drawing/2014/main" id="{841C048A-8A5B-407B-99D8-AF2DFE7179E1}"/>
            </a:ext>
          </a:extLst>
        </xdr:cNvPr>
        <xdr:cNvSpPr txBox="1"/>
      </xdr:nvSpPr>
      <xdr:spPr>
        <a:xfrm>
          <a:off x="635508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182" name="TextBox 2181">
          <a:extLst>
            <a:ext uri="{FF2B5EF4-FFF2-40B4-BE49-F238E27FC236}">
              <a16:creationId xmlns:a16="http://schemas.microsoft.com/office/drawing/2014/main" id="{E89005C9-96F8-4DA8-996C-446E559798D7}"/>
            </a:ext>
          </a:extLst>
        </xdr:cNvPr>
        <xdr:cNvSpPr txBox="1"/>
      </xdr:nvSpPr>
      <xdr:spPr>
        <a:xfrm>
          <a:off x="635222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839927"/>
    <xdr:sp macro="" textlink="">
      <xdr:nvSpPr>
        <xdr:cNvPr id="2183" name="TextBox 2182">
          <a:extLst>
            <a:ext uri="{FF2B5EF4-FFF2-40B4-BE49-F238E27FC236}">
              <a16:creationId xmlns:a16="http://schemas.microsoft.com/office/drawing/2014/main" id="{51C0CB5D-95FA-4D1E-8521-1A70BA593ADA}"/>
            </a:ext>
          </a:extLst>
        </xdr:cNvPr>
        <xdr:cNvSpPr txBox="1"/>
      </xdr:nvSpPr>
      <xdr:spPr>
        <a:xfrm>
          <a:off x="635317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184" name="TextBox 2183">
          <a:extLst>
            <a:ext uri="{FF2B5EF4-FFF2-40B4-BE49-F238E27FC236}">
              <a16:creationId xmlns:a16="http://schemas.microsoft.com/office/drawing/2014/main" id="{3FF30F77-FDAC-408E-B3B6-86BAD1F7C711}"/>
            </a:ext>
          </a:extLst>
        </xdr:cNvPr>
        <xdr:cNvSpPr txBox="1"/>
      </xdr:nvSpPr>
      <xdr:spPr>
        <a:xfrm>
          <a:off x="635222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382727"/>
    <xdr:sp macro="" textlink="">
      <xdr:nvSpPr>
        <xdr:cNvPr id="2185" name="TextBox 2184">
          <a:extLst>
            <a:ext uri="{FF2B5EF4-FFF2-40B4-BE49-F238E27FC236}">
              <a16:creationId xmlns:a16="http://schemas.microsoft.com/office/drawing/2014/main" id="{42A9E675-0A2D-4CB6-8F04-C5062A19199B}"/>
            </a:ext>
          </a:extLst>
        </xdr:cNvPr>
        <xdr:cNvSpPr txBox="1"/>
      </xdr:nvSpPr>
      <xdr:spPr>
        <a:xfrm>
          <a:off x="635317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1333500</xdr:colOff>
      <xdr:row>0</xdr:row>
      <xdr:rowOff>0</xdr:rowOff>
    </xdr:from>
    <xdr:ext cx="65" cy="1222654"/>
    <xdr:sp macro="" textlink="">
      <xdr:nvSpPr>
        <xdr:cNvPr id="2186" name="TextBox 2185">
          <a:extLst>
            <a:ext uri="{FF2B5EF4-FFF2-40B4-BE49-F238E27FC236}">
              <a16:creationId xmlns:a16="http://schemas.microsoft.com/office/drawing/2014/main" id="{9CD0B8F7-6DDE-4C6C-B84A-9A0206679F9C}"/>
            </a:ext>
          </a:extLst>
        </xdr:cNvPr>
        <xdr:cNvSpPr txBox="1"/>
      </xdr:nvSpPr>
      <xdr:spPr>
        <a:xfrm>
          <a:off x="635508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187" name="TextBox 2186">
          <a:extLst>
            <a:ext uri="{FF2B5EF4-FFF2-40B4-BE49-F238E27FC236}">
              <a16:creationId xmlns:a16="http://schemas.microsoft.com/office/drawing/2014/main" id="{1BBB57AB-9ABA-40C0-BC63-BEF5BDB078C5}"/>
            </a:ext>
          </a:extLst>
        </xdr:cNvPr>
        <xdr:cNvSpPr txBox="1"/>
      </xdr:nvSpPr>
      <xdr:spPr>
        <a:xfrm>
          <a:off x="635222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839927"/>
    <xdr:sp macro="" textlink="">
      <xdr:nvSpPr>
        <xdr:cNvPr id="2188" name="TextBox 2187">
          <a:extLst>
            <a:ext uri="{FF2B5EF4-FFF2-40B4-BE49-F238E27FC236}">
              <a16:creationId xmlns:a16="http://schemas.microsoft.com/office/drawing/2014/main" id="{3D50CFDA-FA6A-4380-A878-BB66996CB888}"/>
            </a:ext>
          </a:extLst>
        </xdr:cNvPr>
        <xdr:cNvSpPr txBox="1"/>
      </xdr:nvSpPr>
      <xdr:spPr>
        <a:xfrm>
          <a:off x="635317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189" name="TextBox 2188">
          <a:extLst>
            <a:ext uri="{FF2B5EF4-FFF2-40B4-BE49-F238E27FC236}">
              <a16:creationId xmlns:a16="http://schemas.microsoft.com/office/drawing/2014/main" id="{82D42FC1-CD7C-4ED3-9B1A-187F492A7065}"/>
            </a:ext>
          </a:extLst>
        </xdr:cNvPr>
        <xdr:cNvSpPr txBox="1"/>
      </xdr:nvSpPr>
      <xdr:spPr>
        <a:xfrm>
          <a:off x="635222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382727"/>
    <xdr:sp macro="" textlink="">
      <xdr:nvSpPr>
        <xdr:cNvPr id="2190" name="TextBox 2189">
          <a:extLst>
            <a:ext uri="{FF2B5EF4-FFF2-40B4-BE49-F238E27FC236}">
              <a16:creationId xmlns:a16="http://schemas.microsoft.com/office/drawing/2014/main" id="{243F74BC-6F37-4A29-BADE-8E4894916ED9}"/>
            </a:ext>
          </a:extLst>
        </xdr:cNvPr>
        <xdr:cNvSpPr txBox="1"/>
      </xdr:nvSpPr>
      <xdr:spPr>
        <a:xfrm>
          <a:off x="635317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1333500</xdr:colOff>
      <xdr:row>0</xdr:row>
      <xdr:rowOff>0</xdr:rowOff>
    </xdr:from>
    <xdr:ext cx="65" cy="1222654"/>
    <xdr:sp macro="" textlink="">
      <xdr:nvSpPr>
        <xdr:cNvPr id="2191" name="TextBox 2190">
          <a:extLst>
            <a:ext uri="{FF2B5EF4-FFF2-40B4-BE49-F238E27FC236}">
              <a16:creationId xmlns:a16="http://schemas.microsoft.com/office/drawing/2014/main" id="{675AF18B-896D-486F-B81C-E3B2A60BDF03}"/>
            </a:ext>
          </a:extLst>
        </xdr:cNvPr>
        <xdr:cNvSpPr txBox="1"/>
      </xdr:nvSpPr>
      <xdr:spPr>
        <a:xfrm>
          <a:off x="635508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192" name="TextBox 2191">
          <a:extLst>
            <a:ext uri="{FF2B5EF4-FFF2-40B4-BE49-F238E27FC236}">
              <a16:creationId xmlns:a16="http://schemas.microsoft.com/office/drawing/2014/main" id="{1C8C707E-4542-44B5-AB8C-EA1E0A933728}"/>
            </a:ext>
          </a:extLst>
        </xdr:cNvPr>
        <xdr:cNvSpPr txBox="1"/>
      </xdr:nvSpPr>
      <xdr:spPr>
        <a:xfrm>
          <a:off x="635222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839927"/>
    <xdr:sp macro="" textlink="">
      <xdr:nvSpPr>
        <xdr:cNvPr id="2193" name="TextBox 2192">
          <a:extLst>
            <a:ext uri="{FF2B5EF4-FFF2-40B4-BE49-F238E27FC236}">
              <a16:creationId xmlns:a16="http://schemas.microsoft.com/office/drawing/2014/main" id="{115B7B55-12F0-454F-A688-2B7EB43C8F1B}"/>
            </a:ext>
          </a:extLst>
        </xdr:cNvPr>
        <xdr:cNvSpPr txBox="1"/>
      </xdr:nvSpPr>
      <xdr:spPr>
        <a:xfrm>
          <a:off x="635317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194" name="TextBox 2193">
          <a:extLst>
            <a:ext uri="{FF2B5EF4-FFF2-40B4-BE49-F238E27FC236}">
              <a16:creationId xmlns:a16="http://schemas.microsoft.com/office/drawing/2014/main" id="{21729445-D5A2-4BC5-9371-46D1DFE5B346}"/>
            </a:ext>
          </a:extLst>
        </xdr:cNvPr>
        <xdr:cNvSpPr txBox="1"/>
      </xdr:nvSpPr>
      <xdr:spPr>
        <a:xfrm>
          <a:off x="635222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382727"/>
    <xdr:sp macro="" textlink="">
      <xdr:nvSpPr>
        <xdr:cNvPr id="2195" name="TextBox 2194">
          <a:extLst>
            <a:ext uri="{FF2B5EF4-FFF2-40B4-BE49-F238E27FC236}">
              <a16:creationId xmlns:a16="http://schemas.microsoft.com/office/drawing/2014/main" id="{75357873-1A9C-41CD-9118-AD94CC5E6559}"/>
            </a:ext>
          </a:extLst>
        </xdr:cNvPr>
        <xdr:cNvSpPr txBox="1"/>
      </xdr:nvSpPr>
      <xdr:spPr>
        <a:xfrm>
          <a:off x="635317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1333500</xdr:colOff>
      <xdr:row>0</xdr:row>
      <xdr:rowOff>0</xdr:rowOff>
    </xdr:from>
    <xdr:ext cx="65" cy="1222654"/>
    <xdr:sp macro="" textlink="">
      <xdr:nvSpPr>
        <xdr:cNvPr id="2196" name="TextBox 2195">
          <a:extLst>
            <a:ext uri="{FF2B5EF4-FFF2-40B4-BE49-F238E27FC236}">
              <a16:creationId xmlns:a16="http://schemas.microsoft.com/office/drawing/2014/main" id="{EDC38B24-0890-4223-AB63-17ED3B215CB1}"/>
            </a:ext>
          </a:extLst>
        </xdr:cNvPr>
        <xdr:cNvSpPr txBox="1"/>
      </xdr:nvSpPr>
      <xdr:spPr>
        <a:xfrm>
          <a:off x="635508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197" name="TextBox 2196">
          <a:extLst>
            <a:ext uri="{FF2B5EF4-FFF2-40B4-BE49-F238E27FC236}">
              <a16:creationId xmlns:a16="http://schemas.microsoft.com/office/drawing/2014/main" id="{255A9BCA-9769-4B06-AEAB-C48D9DAFFC03}"/>
            </a:ext>
          </a:extLst>
        </xdr:cNvPr>
        <xdr:cNvSpPr txBox="1"/>
      </xdr:nvSpPr>
      <xdr:spPr>
        <a:xfrm>
          <a:off x="635222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839927"/>
    <xdr:sp macro="" textlink="">
      <xdr:nvSpPr>
        <xdr:cNvPr id="2198" name="TextBox 2197">
          <a:extLst>
            <a:ext uri="{FF2B5EF4-FFF2-40B4-BE49-F238E27FC236}">
              <a16:creationId xmlns:a16="http://schemas.microsoft.com/office/drawing/2014/main" id="{17D7E21E-7CC1-4D34-97D3-61177988C3B1}"/>
            </a:ext>
          </a:extLst>
        </xdr:cNvPr>
        <xdr:cNvSpPr txBox="1"/>
      </xdr:nvSpPr>
      <xdr:spPr>
        <a:xfrm>
          <a:off x="635317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199" name="TextBox 2198">
          <a:extLst>
            <a:ext uri="{FF2B5EF4-FFF2-40B4-BE49-F238E27FC236}">
              <a16:creationId xmlns:a16="http://schemas.microsoft.com/office/drawing/2014/main" id="{6C5D4EB3-6B46-4D92-BDAB-F531AB7C2BC2}"/>
            </a:ext>
          </a:extLst>
        </xdr:cNvPr>
        <xdr:cNvSpPr txBox="1"/>
      </xdr:nvSpPr>
      <xdr:spPr>
        <a:xfrm>
          <a:off x="635222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382727"/>
    <xdr:sp macro="" textlink="">
      <xdr:nvSpPr>
        <xdr:cNvPr id="2200" name="TextBox 2199">
          <a:extLst>
            <a:ext uri="{FF2B5EF4-FFF2-40B4-BE49-F238E27FC236}">
              <a16:creationId xmlns:a16="http://schemas.microsoft.com/office/drawing/2014/main" id="{EE31001B-C34D-40F6-B718-8459CF6F4AE7}"/>
            </a:ext>
          </a:extLst>
        </xdr:cNvPr>
        <xdr:cNvSpPr txBox="1"/>
      </xdr:nvSpPr>
      <xdr:spPr>
        <a:xfrm>
          <a:off x="635317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1333500</xdr:colOff>
      <xdr:row>0</xdr:row>
      <xdr:rowOff>0</xdr:rowOff>
    </xdr:from>
    <xdr:ext cx="65" cy="1222654"/>
    <xdr:sp macro="" textlink="">
      <xdr:nvSpPr>
        <xdr:cNvPr id="2201" name="TextBox 2200">
          <a:extLst>
            <a:ext uri="{FF2B5EF4-FFF2-40B4-BE49-F238E27FC236}">
              <a16:creationId xmlns:a16="http://schemas.microsoft.com/office/drawing/2014/main" id="{30F1BE7E-AB4C-4E9D-931C-74B790D05DBB}"/>
            </a:ext>
          </a:extLst>
        </xdr:cNvPr>
        <xdr:cNvSpPr txBox="1"/>
      </xdr:nvSpPr>
      <xdr:spPr>
        <a:xfrm>
          <a:off x="635508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202" name="TextBox 2201">
          <a:extLst>
            <a:ext uri="{FF2B5EF4-FFF2-40B4-BE49-F238E27FC236}">
              <a16:creationId xmlns:a16="http://schemas.microsoft.com/office/drawing/2014/main" id="{216A5679-AFB7-4B8D-830A-9A44D16D0389}"/>
            </a:ext>
          </a:extLst>
        </xdr:cNvPr>
        <xdr:cNvSpPr txBox="1"/>
      </xdr:nvSpPr>
      <xdr:spPr>
        <a:xfrm>
          <a:off x="635222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839927"/>
    <xdr:sp macro="" textlink="">
      <xdr:nvSpPr>
        <xdr:cNvPr id="2203" name="TextBox 2202">
          <a:extLst>
            <a:ext uri="{FF2B5EF4-FFF2-40B4-BE49-F238E27FC236}">
              <a16:creationId xmlns:a16="http://schemas.microsoft.com/office/drawing/2014/main" id="{234D86CC-CA03-43E2-940F-4977B084DAB3}"/>
            </a:ext>
          </a:extLst>
        </xdr:cNvPr>
        <xdr:cNvSpPr txBox="1"/>
      </xdr:nvSpPr>
      <xdr:spPr>
        <a:xfrm>
          <a:off x="635317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204" name="TextBox 2203">
          <a:extLst>
            <a:ext uri="{FF2B5EF4-FFF2-40B4-BE49-F238E27FC236}">
              <a16:creationId xmlns:a16="http://schemas.microsoft.com/office/drawing/2014/main" id="{DEE3A709-7061-4ADC-9954-32013653FFAE}"/>
            </a:ext>
          </a:extLst>
        </xdr:cNvPr>
        <xdr:cNvSpPr txBox="1"/>
      </xdr:nvSpPr>
      <xdr:spPr>
        <a:xfrm>
          <a:off x="635222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382727"/>
    <xdr:sp macro="" textlink="">
      <xdr:nvSpPr>
        <xdr:cNvPr id="2205" name="TextBox 2204">
          <a:extLst>
            <a:ext uri="{FF2B5EF4-FFF2-40B4-BE49-F238E27FC236}">
              <a16:creationId xmlns:a16="http://schemas.microsoft.com/office/drawing/2014/main" id="{21C3B77A-3861-46FA-BC0D-CA2AA2FC3D7E}"/>
            </a:ext>
          </a:extLst>
        </xdr:cNvPr>
        <xdr:cNvSpPr txBox="1"/>
      </xdr:nvSpPr>
      <xdr:spPr>
        <a:xfrm>
          <a:off x="635317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1333500</xdr:colOff>
      <xdr:row>0</xdr:row>
      <xdr:rowOff>0</xdr:rowOff>
    </xdr:from>
    <xdr:ext cx="65" cy="1222654"/>
    <xdr:sp macro="" textlink="">
      <xdr:nvSpPr>
        <xdr:cNvPr id="2206" name="TextBox 2205">
          <a:extLst>
            <a:ext uri="{FF2B5EF4-FFF2-40B4-BE49-F238E27FC236}">
              <a16:creationId xmlns:a16="http://schemas.microsoft.com/office/drawing/2014/main" id="{94A71EA2-1489-4738-8107-7EA8CE0E0D7B}"/>
            </a:ext>
          </a:extLst>
        </xdr:cNvPr>
        <xdr:cNvSpPr txBox="1"/>
      </xdr:nvSpPr>
      <xdr:spPr>
        <a:xfrm>
          <a:off x="635508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207" name="TextBox 2206">
          <a:extLst>
            <a:ext uri="{FF2B5EF4-FFF2-40B4-BE49-F238E27FC236}">
              <a16:creationId xmlns:a16="http://schemas.microsoft.com/office/drawing/2014/main" id="{54F68F88-FF20-42D5-89A0-4C859B2D8C8F}"/>
            </a:ext>
          </a:extLst>
        </xdr:cNvPr>
        <xdr:cNvSpPr txBox="1"/>
      </xdr:nvSpPr>
      <xdr:spPr>
        <a:xfrm>
          <a:off x="635222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839927"/>
    <xdr:sp macro="" textlink="">
      <xdr:nvSpPr>
        <xdr:cNvPr id="2208" name="TextBox 2207">
          <a:extLst>
            <a:ext uri="{FF2B5EF4-FFF2-40B4-BE49-F238E27FC236}">
              <a16:creationId xmlns:a16="http://schemas.microsoft.com/office/drawing/2014/main" id="{16290F10-21C5-4F30-82B4-DC4857F1DF26}"/>
            </a:ext>
          </a:extLst>
        </xdr:cNvPr>
        <xdr:cNvSpPr txBox="1"/>
      </xdr:nvSpPr>
      <xdr:spPr>
        <a:xfrm>
          <a:off x="635317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209" name="TextBox 2208">
          <a:extLst>
            <a:ext uri="{FF2B5EF4-FFF2-40B4-BE49-F238E27FC236}">
              <a16:creationId xmlns:a16="http://schemas.microsoft.com/office/drawing/2014/main" id="{C048CFB6-9309-4545-BD2B-94CEF92B426C}"/>
            </a:ext>
          </a:extLst>
        </xdr:cNvPr>
        <xdr:cNvSpPr txBox="1"/>
      </xdr:nvSpPr>
      <xdr:spPr>
        <a:xfrm>
          <a:off x="635222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382727"/>
    <xdr:sp macro="" textlink="">
      <xdr:nvSpPr>
        <xdr:cNvPr id="2210" name="TextBox 2209">
          <a:extLst>
            <a:ext uri="{FF2B5EF4-FFF2-40B4-BE49-F238E27FC236}">
              <a16:creationId xmlns:a16="http://schemas.microsoft.com/office/drawing/2014/main" id="{982D9378-4578-4FD5-B28D-477F679101DE}"/>
            </a:ext>
          </a:extLst>
        </xdr:cNvPr>
        <xdr:cNvSpPr txBox="1"/>
      </xdr:nvSpPr>
      <xdr:spPr>
        <a:xfrm>
          <a:off x="635317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1333500</xdr:colOff>
      <xdr:row>0</xdr:row>
      <xdr:rowOff>0</xdr:rowOff>
    </xdr:from>
    <xdr:ext cx="65" cy="1222654"/>
    <xdr:sp macro="" textlink="">
      <xdr:nvSpPr>
        <xdr:cNvPr id="2211" name="TextBox 2210">
          <a:extLst>
            <a:ext uri="{FF2B5EF4-FFF2-40B4-BE49-F238E27FC236}">
              <a16:creationId xmlns:a16="http://schemas.microsoft.com/office/drawing/2014/main" id="{7A0E503C-C0C4-4AC1-97D4-118966F77A5D}"/>
            </a:ext>
          </a:extLst>
        </xdr:cNvPr>
        <xdr:cNvSpPr txBox="1"/>
      </xdr:nvSpPr>
      <xdr:spPr>
        <a:xfrm>
          <a:off x="635508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212" name="TextBox 2211">
          <a:extLst>
            <a:ext uri="{FF2B5EF4-FFF2-40B4-BE49-F238E27FC236}">
              <a16:creationId xmlns:a16="http://schemas.microsoft.com/office/drawing/2014/main" id="{925281F1-2CF0-49E1-BE7F-47F16DC93FD9}"/>
            </a:ext>
          </a:extLst>
        </xdr:cNvPr>
        <xdr:cNvSpPr txBox="1"/>
      </xdr:nvSpPr>
      <xdr:spPr>
        <a:xfrm>
          <a:off x="635222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839927"/>
    <xdr:sp macro="" textlink="">
      <xdr:nvSpPr>
        <xdr:cNvPr id="2213" name="TextBox 2212">
          <a:extLst>
            <a:ext uri="{FF2B5EF4-FFF2-40B4-BE49-F238E27FC236}">
              <a16:creationId xmlns:a16="http://schemas.microsoft.com/office/drawing/2014/main" id="{65AA80C6-B79C-41E5-A86D-683378E5A8C3}"/>
            </a:ext>
          </a:extLst>
        </xdr:cNvPr>
        <xdr:cNvSpPr txBox="1"/>
      </xdr:nvSpPr>
      <xdr:spPr>
        <a:xfrm>
          <a:off x="635317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214" name="TextBox 2213">
          <a:extLst>
            <a:ext uri="{FF2B5EF4-FFF2-40B4-BE49-F238E27FC236}">
              <a16:creationId xmlns:a16="http://schemas.microsoft.com/office/drawing/2014/main" id="{C3EA5620-EEB2-446B-BD0C-CAB3232F7803}"/>
            </a:ext>
          </a:extLst>
        </xdr:cNvPr>
        <xdr:cNvSpPr txBox="1"/>
      </xdr:nvSpPr>
      <xdr:spPr>
        <a:xfrm>
          <a:off x="635222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382727"/>
    <xdr:sp macro="" textlink="">
      <xdr:nvSpPr>
        <xdr:cNvPr id="2215" name="TextBox 2214">
          <a:extLst>
            <a:ext uri="{FF2B5EF4-FFF2-40B4-BE49-F238E27FC236}">
              <a16:creationId xmlns:a16="http://schemas.microsoft.com/office/drawing/2014/main" id="{74F0F217-1A60-4C70-B1A2-510C14DF50DE}"/>
            </a:ext>
          </a:extLst>
        </xdr:cNvPr>
        <xdr:cNvSpPr txBox="1"/>
      </xdr:nvSpPr>
      <xdr:spPr>
        <a:xfrm>
          <a:off x="635317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1333500</xdr:colOff>
      <xdr:row>0</xdr:row>
      <xdr:rowOff>0</xdr:rowOff>
    </xdr:from>
    <xdr:ext cx="65" cy="1222654"/>
    <xdr:sp macro="" textlink="">
      <xdr:nvSpPr>
        <xdr:cNvPr id="2216" name="TextBox 2215">
          <a:extLst>
            <a:ext uri="{FF2B5EF4-FFF2-40B4-BE49-F238E27FC236}">
              <a16:creationId xmlns:a16="http://schemas.microsoft.com/office/drawing/2014/main" id="{656ED6F3-AE7E-4458-A3E8-176A8066ECB2}"/>
            </a:ext>
          </a:extLst>
        </xdr:cNvPr>
        <xdr:cNvSpPr txBox="1"/>
      </xdr:nvSpPr>
      <xdr:spPr>
        <a:xfrm>
          <a:off x="635508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217" name="TextBox 2216">
          <a:extLst>
            <a:ext uri="{FF2B5EF4-FFF2-40B4-BE49-F238E27FC236}">
              <a16:creationId xmlns:a16="http://schemas.microsoft.com/office/drawing/2014/main" id="{3CB99520-3933-4717-A477-4ED086B4902A}"/>
            </a:ext>
          </a:extLst>
        </xdr:cNvPr>
        <xdr:cNvSpPr txBox="1"/>
      </xdr:nvSpPr>
      <xdr:spPr>
        <a:xfrm>
          <a:off x="635222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839927"/>
    <xdr:sp macro="" textlink="">
      <xdr:nvSpPr>
        <xdr:cNvPr id="2218" name="TextBox 2217">
          <a:extLst>
            <a:ext uri="{FF2B5EF4-FFF2-40B4-BE49-F238E27FC236}">
              <a16:creationId xmlns:a16="http://schemas.microsoft.com/office/drawing/2014/main" id="{C53C695A-F5C1-49B0-A931-7F71D849E83E}"/>
            </a:ext>
          </a:extLst>
        </xdr:cNvPr>
        <xdr:cNvSpPr txBox="1"/>
      </xdr:nvSpPr>
      <xdr:spPr>
        <a:xfrm>
          <a:off x="635317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219" name="TextBox 2218">
          <a:extLst>
            <a:ext uri="{FF2B5EF4-FFF2-40B4-BE49-F238E27FC236}">
              <a16:creationId xmlns:a16="http://schemas.microsoft.com/office/drawing/2014/main" id="{2F514670-57FD-4F6E-A39C-719B0B0F3BEF}"/>
            </a:ext>
          </a:extLst>
        </xdr:cNvPr>
        <xdr:cNvSpPr txBox="1"/>
      </xdr:nvSpPr>
      <xdr:spPr>
        <a:xfrm>
          <a:off x="635222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382727"/>
    <xdr:sp macro="" textlink="">
      <xdr:nvSpPr>
        <xdr:cNvPr id="2220" name="TextBox 2219">
          <a:extLst>
            <a:ext uri="{FF2B5EF4-FFF2-40B4-BE49-F238E27FC236}">
              <a16:creationId xmlns:a16="http://schemas.microsoft.com/office/drawing/2014/main" id="{EA4217B9-97AC-4321-BC24-5E784EB3CEA8}"/>
            </a:ext>
          </a:extLst>
        </xdr:cNvPr>
        <xdr:cNvSpPr txBox="1"/>
      </xdr:nvSpPr>
      <xdr:spPr>
        <a:xfrm>
          <a:off x="635317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1333500</xdr:colOff>
      <xdr:row>0</xdr:row>
      <xdr:rowOff>0</xdr:rowOff>
    </xdr:from>
    <xdr:ext cx="65" cy="1222654"/>
    <xdr:sp macro="" textlink="">
      <xdr:nvSpPr>
        <xdr:cNvPr id="2221" name="TextBox 2220">
          <a:extLst>
            <a:ext uri="{FF2B5EF4-FFF2-40B4-BE49-F238E27FC236}">
              <a16:creationId xmlns:a16="http://schemas.microsoft.com/office/drawing/2014/main" id="{771B48DF-E009-465D-ABB0-C3F5A9DA265A}"/>
            </a:ext>
          </a:extLst>
        </xdr:cNvPr>
        <xdr:cNvSpPr txBox="1"/>
      </xdr:nvSpPr>
      <xdr:spPr>
        <a:xfrm>
          <a:off x="635508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222" name="TextBox 2221">
          <a:extLst>
            <a:ext uri="{FF2B5EF4-FFF2-40B4-BE49-F238E27FC236}">
              <a16:creationId xmlns:a16="http://schemas.microsoft.com/office/drawing/2014/main" id="{7BAEA022-EC6B-483F-BEF4-B6693D898D5A}"/>
            </a:ext>
          </a:extLst>
        </xdr:cNvPr>
        <xdr:cNvSpPr txBox="1"/>
      </xdr:nvSpPr>
      <xdr:spPr>
        <a:xfrm>
          <a:off x="635222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839927"/>
    <xdr:sp macro="" textlink="">
      <xdr:nvSpPr>
        <xdr:cNvPr id="2223" name="TextBox 2222">
          <a:extLst>
            <a:ext uri="{FF2B5EF4-FFF2-40B4-BE49-F238E27FC236}">
              <a16:creationId xmlns:a16="http://schemas.microsoft.com/office/drawing/2014/main" id="{0B5A4245-579D-4403-9D5C-042EF7E1349E}"/>
            </a:ext>
          </a:extLst>
        </xdr:cNvPr>
        <xdr:cNvSpPr txBox="1"/>
      </xdr:nvSpPr>
      <xdr:spPr>
        <a:xfrm>
          <a:off x="635317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224" name="TextBox 2223">
          <a:extLst>
            <a:ext uri="{FF2B5EF4-FFF2-40B4-BE49-F238E27FC236}">
              <a16:creationId xmlns:a16="http://schemas.microsoft.com/office/drawing/2014/main" id="{BB32408F-DC19-42E1-B9CA-F9531A75760E}"/>
            </a:ext>
          </a:extLst>
        </xdr:cNvPr>
        <xdr:cNvSpPr txBox="1"/>
      </xdr:nvSpPr>
      <xdr:spPr>
        <a:xfrm>
          <a:off x="635222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382727"/>
    <xdr:sp macro="" textlink="">
      <xdr:nvSpPr>
        <xdr:cNvPr id="2225" name="TextBox 2224">
          <a:extLst>
            <a:ext uri="{FF2B5EF4-FFF2-40B4-BE49-F238E27FC236}">
              <a16:creationId xmlns:a16="http://schemas.microsoft.com/office/drawing/2014/main" id="{E8F5B806-55C4-4610-95FE-689B96CD5D71}"/>
            </a:ext>
          </a:extLst>
        </xdr:cNvPr>
        <xdr:cNvSpPr txBox="1"/>
      </xdr:nvSpPr>
      <xdr:spPr>
        <a:xfrm>
          <a:off x="635317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1333500</xdr:colOff>
      <xdr:row>0</xdr:row>
      <xdr:rowOff>0</xdr:rowOff>
    </xdr:from>
    <xdr:ext cx="65" cy="1222654"/>
    <xdr:sp macro="" textlink="">
      <xdr:nvSpPr>
        <xdr:cNvPr id="2226" name="TextBox 2225">
          <a:extLst>
            <a:ext uri="{FF2B5EF4-FFF2-40B4-BE49-F238E27FC236}">
              <a16:creationId xmlns:a16="http://schemas.microsoft.com/office/drawing/2014/main" id="{870F7673-51C0-4AC0-BB90-8777D519C31D}"/>
            </a:ext>
          </a:extLst>
        </xdr:cNvPr>
        <xdr:cNvSpPr txBox="1"/>
      </xdr:nvSpPr>
      <xdr:spPr>
        <a:xfrm>
          <a:off x="635508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227" name="TextBox 2226">
          <a:extLst>
            <a:ext uri="{FF2B5EF4-FFF2-40B4-BE49-F238E27FC236}">
              <a16:creationId xmlns:a16="http://schemas.microsoft.com/office/drawing/2014/main" id="{1A530564-FEDF-4BB1-BF12-B60B8EE3581B}"/>
            </a:ext>
          </a:extLst>
        </xdr:cNvPr>
        <xdr:cNvSpPr txBox="1"/>
      </xdr:nvSpPr>
      <xdr:spPr>
        <a:xfrm>
          <a:off x="635222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839927"/>
    <xdr:sp macro="" textlink="">
      <xdr:nvSpPr>
        <xdr:cNvPr id="2228" name="TextBox 2227">
          <a:extLst>
            <a:ext uri="{FF2B5EF4-FFF2-40B4-BE49-F238E27FC236}">
              <a16:creationId xmlns:a16="http://schemas.microsoft.com/office/drawing/2014/main" id="{7681DEA7-8F66-4773-B64D-DB4E0D8602DE}"/>
            </a:ext>
          </a:extLst>
        </xdr:cNvPr>
        <xdr:cNvSpPr txBox="1"/>
      </xdr:nvSpPr>
      <xdr:spPr>
        <a:xfrm>
          <a:off x="635317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229" name="TextBox 2228">
          <a:extLst>
            <a:ext uri="{FF2B5EF4-FFF2-40B4-BE49-F238E27FC236}">
              <a16:creationId xmlns:a16="http://schemas.microsoft.com/office/drawing/2014/main" id="{7E6E28DC-2E91-4D89-BF96-708CDA51918B}"/>
            </a:ext>
          </a:extLst>
        </xdr:cNvPr>
        <xdr:cNvSpPr txBox="1"/>
      </xdr:nvSpPr>
      <xdr:spPr>
        <a:xfrm>
          <a:off x="635222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382727"/>
    <xdr:sp macro="" textlink="">
      <xdr:nvSpPr>
        <xdr:cNvPr id="2230" name="TextBox 2229">
          <a:extLst>
            <a:ext uri="{FF2B5EF4-FFF2-40B4-BE49-F238E27FC236}">
              <a16:creationId xmlns:a16="http://schemas.microsoft.com/office/drawing/2014/main" id="{9EB582C7-61A2-44B6-8958-93EB5318B021}"/>
            </a:ext>
          </a:extLst>
        </xdr:cNvPr>
        <xdr:cNvSpPr txBox="1"/>
      </xdr:nvSpPr>
      <xdr:spPr>
        <a:xfrm>
          <a:off x="635317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1333500</xdr:colOff>
      <xdr:row>0</xdr:row>
      <xdr:rowOff>0</xdr:rowOff>
    </xdr:from>
    <xdr:ext cx="65" cy="1222654"/>
    <xdr:sp macro="" textlink="">
      <xdr:nvSpPr>
        <xdr:cNvPr id="2231" name="TextBox 2230">
          <a:extLst>
            <a:ext uri="{FF2B5EF4-FFF2-40B4-BE49-F238E27FC236}">
              <a16:creationId xmlns:a16="http://schemas.microsoft.com/office/drawing/2014/main" id="{6372554F-C7B6-4D53-80CC-891E4067B3AE}"/>
            </a:ext>
          </a:extLst>
        </xdr:cNvPr>
        <xdr:cNvSpPr txBox="1"/>
      </xdr:nvSpPr>
      <xdr:spPr>
        <a:xfrm>
          <a:off x="635508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232" name="TextBox 2231">
          <a:extLst>
            <a:ext uri="{FF2B5EF4-FFF2-40B4-BE49-F238E27FC236}">
              <a16:creationId xmlns:a16="http://schemas.microsoft.com/office/drawing/2014/main" id="{E0A2FAFC-835D-43BC-973E-A51F62CFD070}"/>
            </a:ext>
          </a:extLst>
        </xdr:cNvPr>
        <xdr:cNvSpPr txBox="1"/>
      </xdr:nvSpPr>
      <xdr:spPr>
        <a:xfrm>
          <a:off x="635222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839927"/>
    <xdr:sp macro="" textlink="">
      <xdr:nvSpPr>
        <xdr:cNvPr id="2233" name="TextBox 2232">
          <a:extLst>
            <a:ext uri="{FF2B5EF4-FFF2-40B4-BE49-F238E27FC236}">
              <a16:creationId xmlns:a16="http://schemas.microsoft.com/office/drawing/2014/main" id="{7AF5FD3A-B371-4EEE-AAE8-1AB08F02C8E0}"/>
            </a:ext>
          </a:extLst>
        </xdr:cNvPr>
        <xdr:cNvSpPr txBox="1"/>
      </xdr:nvSpPr>
      <xdr:spPr>
        <a:xfrm>
          <a:off x="635317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234" name="TextBox 2233">
          <a:extLst>
            <a:ext uri="{FF2B5EF4-FFF2-40B4-BE49-F238E27FC236}">
              <a16:creationId xmlns:a16="http://schemas.microsoft.com/office/drawing/2014/main" id="{91860494-F578-4AF2-ACBA-A0C9D3A82433}"/>
            </a:ext>
          </a:extLst>
        </xdr:cNvPr>
        <xdr:cNvSpPr txBox="1"/>
      </xdr:nvSpPr>
      <xdr:spPr>
        <a:xfrm>
          <a:off x="635222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382727"/>
    <xdr:sp macro="" textlink="">
      <xdr:nvSpPr>
        <xdr:cNvPr id="2235" name="TextBox 2234">
          <a:extLst>
            <a:ext uri="{FF2B5EF4-FFF2-40B4-BE49-F238E27FC236}">
              <a16:creationId xmlns:a16="http://schemas.microsoft.com/office/drawing/2014/main" id="{B0A31208-1F36-4835-9D9C-169C3CF253DF}"/>
            </a:ext>
          </a:extLst>
        </xdr:cNvPr>
        <xdr:cNvSpPr txBox="1"/>
      </xdr:nvSpPr>
      <xdr:spPr>
        <a:xfrm>
          <a:off x="635317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1333500</xdr:colOff>
      <xdr:row>0</xdr:row>
      <xdr:rowOff>0</xdr:rowOff>
    </xdr:from>
    <xdr:ext cx="65" cy="1222654"/>
    <xdr:sp macro="" textlink="">
      <xdr:nvSpPr>
        <xdr:cNvPr id="2236" name="TextBox 2235">
          <a:extLst>
            <a:ext uri="{FF2B5EF4-FFF2-40B4-BE49-F238E27FC236}">
              <a16:creationId xmlns:a16="http://schemas.microsoft.com/office/drawing/2014/main" id="{0B309A7F-6688-4ADA-8CDC-1560A5EF13EE}"/>
            </a:ext>
          </a:extLst>
        </xdr:cNvPr>
        <xdr:cNvSpPr txBox="1"/>
      </xdr:nvSpPr>
      <xdr:spPr>
        <a:xfrm>
          <a:off x="635508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237" name="TextBox 2236">
          <a:extLst>
            <a:ext uri="{FF2B5EF4-FFF2-40B4-BE49-F238E27FC236}">
              <a16:creationId xmlns:a16="http://schemas.microsoft.com/office/drawing/2014/main" id="{D3E31705-C978-40EF-ADFA-3DFE4BF0B03E}"/>
            </a:ext>
          </a:extLst>
        </xdr:cNvPr>
        <xdr:cNvSpPr txBox="1"/>
      </xdr:nvSpPr>
      <xdr:spPr>
        <a:xfrm>
          <a:off x="635222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839927"/>
    <xdr:sp macro="" textlink="">
      <xdr:nvSpPr>
        <xdr:cNvPr id="2238" name="TextBox 2237">
          <a:extLst>
            <a:ext uri="{FF2B5EF4-FFF2-40B4-BE49-F238E27FC236}">
              <a16:creationId xmlns:a16="http://schemas.microsoft.com/office/drawing/2014/main" id="{D3905A77-94E0-42A5-B046-96E95208631B}"/>
            </a:ext>
          </a:extLst>
        </xdr:cNvPr>
        <xdr:cNvSpPr txBox="1"/>
      </xdr:nvSpPr>
      <xdr:spPr>
        <a:xfrm>
          <a:off x="635317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239" name="TextBox 2238">
          <a:extLst>
            <a:ext uri="{FF2B5EF4-FFF2-40B4-BE49-F238E27FC236}">
              <a16:creationId xmlns:a16="http://schemas.microsoft.com/office/drawing/2014/main" id="{F42E0801-6A62-42D4-A141-563343A49FA1}"/>
            </a:ext>
          </a:extLst>
        </xdr:cNvPr>
        <xdr:cNvSpPr txBox="1"/>
      </xdr:nvSpPr>
      <xdr:spPr>
        <a:xfrm>
          <a:off x="635222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382727"/>
    <xdr:sp macro="" textlink="">
      <xdr:nvSpPr>
        <xdr:cNvPr id="2240" name="TextBox 2239">
          <a:extLst>
            <a:ext uri="{FF2B5EF4-FFF2-40B4-BE49-F238E27FC236}">
              <a16:creationId xmlns:a16="http://schemas.microsoft.com/office/drawing/2014/main" id="{4EA025D0-06CA-4009-842C-7DF3F4E8E05B}"/>
            </a:ext>
          </a:extLst>
        </xdr:cNvPr>
        <xdr:cNvSpPr txBox="1"/>
      </xdr:nvSpPr>
      <xdr:spPr>
        <a:xfrm>
          <a:off x="635317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1333500</xdr:colOff>
      <xdr:row>0</xdr:row>
      <xdr:rowOff>0</xdr:rowOff>
    </xdr:from>
    <xdr:ext cx="65" cy="1222654"/>
    <xdr:sp macro="" textlink="">
      <xdr:nvSpPr>
        <xdr:cNvPr id="2241" name="TextBox 2240">
          <a:extLst>
            <a:ext uri="{FF2B5EF4-FFF2-40B4-BE49-F238E27FC236}">
              <a16:creationId xmlns:a16="http://schemas.microsoft.com/office/drawing/2014/main" id="{ED031D1B-B70C-4AD1-95C7-AB52115BEA9C}"/>
            </a:ext>
          </a:extLst>
        </xdr:cNvPr>
        <xdr:cNvSpPr txBox="1"/>
      </xdr:nvSpPr>
      <xdr:spPr>
        <a:xfrm>
          <a:off x="635508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242" name="TextBox 2241">
          <a:extLst>
            <a:ext uri="{FF2B5EF4-FFF2-40B4-BE49-F238E27FC236}">
              <a16:creationId xmlns:a16="http://schemas.microsoft.com/office/drawing/2014/main" id="{7EBCB54A-6002-4182-99BA-6EC96DCE1A28}"/>
            </a:ext>
          </a:extLst>
        </xdr:cNvPr>
        <xdr:cNvSpPr txBox="1"/>
      </xdr:nvSpPr>
      <xdr:spPr>
        <a:xfrm>
          <a:off x="635222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839927"/>
    <xdr:sp macro="" textlink="">
      <xdr:nvSpPr>
        <xdr:cNvPr id="2243" name="TextBox 2242">
          <a:extLst>
            <a:ext uri="{FF2B5EF4-FFF2-40B4-BE49-F238E27FC236}">
              <a16:creationId xmlns:a16="http://schemas.microsoft.com/office/drawing/2014/main" id="{4A259BCD-6AB8-4223-8694-40F4F47C6CCE}"/>
            </a:ext>
          </a:extLst>
        </xdr:cNvPr>
        <xdr:cNvSpPr txBox="1"/>
      </xdr:nvSpPr>
      <xdr:spPr>
        <a:xfrm>
          <a:off x="635317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244" name="TextBox 2243">
          <a:extLst>
            <a:ext uri="{FF2B5EF4-FFF2-40B4-BE49-F238E27FC236}">
              <a16:creationId xmlns:a16="http://schemas.microsoft.com/office/drawing/2014/main" id="{6FFDFE2C-976A-4259-8615-070494F19BEF}"/>
            </a:ext>
          </a:extLst>
        </xdr:cNvPr>
        <xdr:cNvSpPr txBox="1"/>
      </xdr:nvSpPr>
      <xdr:spPr>
        <a:xfrm>
          <a:off x="635222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382727"/>
    <xdr:sp macro="" textlink="">
      <xdr:nvSpPr>
        <xdr:cNvPr id="2245" name="TextBox 2244">
          <a:extLst>
            <a:ext uri="{FF2B5EF4-FFF2-40B4-BE49-F238E27FC236}">
              <a16:creationId xmlns:a16="http://schemas.microsoft.com/office/drawing/2014/main" id="{FD63B9CB-AF95-4750-92F5-A3A23CC61E9F}"/>
            </a:ext>
          </a:extLst>
        </xdr:cNvPr>
        <xdr:cNvSpPr txBox="1"/>
      </xdr:nvSpPr>
      <xdr:spPr>
        <a:xfrm>
          <a:off x="635317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1333500</xdr:colOff>
      <xdr:row>0</xdr:row>
      <xdr:rowOff>0</xdr:rowOff>
    </xdr:from>
    <xdr:ext cx="65" cy="1222654"/>
    <xdr:sp macro="" textlink="">
      <xdr:nvSpPr>
        <xdr:cNvPr id="2246" name="TextBox 2245">
          <a:extLst>
            <a:ext uri="{FF2B5EF4-FFF2-40B4-BE49-F238E27FC236}">
              <a16:creationId xmlns:a16="http://schemas.microsoft.com/office/drawing/2014/main" id="{9610EF50-00D8-4450-951F-E23D34DCE483}"/>
            </a:ext>
          </a:extLst>
        </xdr:cNvPr>
        <xdr:cNvSpPr txBox="1"/>
      </xdr:nvSpPr>
      <xdr:spPr>
        <a:xfrm>
          <a:off x="635508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247" name="TextBox 2246">
          <a:extLst>
            <a:ext uri="{FF2B5EF4-FFF2-40B4-BE49-F238E27FC236}">
              <a16:creationId xmlns:a16="http://schemas.microsoft.com/office/drawing/2014/main" id="{0EEDC772-D6ED-46B1-9F8C-676D2E7E630D}"/>
            </a:ext>
          </a:extLst>
        </xdr:cNvPr>
        <xdr:cNvSpPr txBox="1"/>
      </xdr:nvSpPr>
      <xdr:spPr>
        <a:xfrm>
          <a:off x="635222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839927"/>
    <xdr:sp macro="" textlink="">
      <xdr:nvSpPr>
        <xdr:cNvPr id="2248" name="TextBox 2247">
          <a:extLst>
            <a:ext uri="{FF2B5EF4-FFF2-40B4-BE49-F238E27FC236}">
              <a16:creationId xmlns:a16="http://schemas.microsoft.com/office/drawing/2014/main" id="{516189CB-FDC9-4C89-9206-725B9AF5D178}"/>
            </a:ext>
          </a:extLst>
        </xdr:cNvPr>
        <xdr:cNvSpPr txBox="1"/>
      </xdr:nvSpPr>
      <xdr:spPr>
        <a:xfrm>
          <a:off x="635317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249" name="TextBox 2248">
          <a:extLst>
            <a:ext uri="{FF2B5EF4-FFF2-40B4-BE49-F238E27FC236}">
              <a16:creationId xmlns:a16="http://schemas.microsoft.com/office/drawing/2014/main" id="{45C7976D-90D5-4EC8-9DB3-FF6E3175E9E2}"/>
            </a:ext>
          </a:extLst>
        </xdr:cNvPr>
        <xdr:cNvSpPr txBox="1"/>
      </xdr:nvSpPr>
      <xdr:spPr>
        <a:xfrm>
          <a:off x="635222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382727"/>
    <xdr:sp macro="" textlink="">
      <xdr:nvSpPr>
        <xdr:cNvPr id="2250" name="TextBox 2249">
          <a:extLst>
            <a:ext uri="{FF2B5EF4-FFF2-40B4-BE49-F238E27FC236}">
              <a16:creationId xmlns:a16="http://schemas.microsoft.com/office/drawing/2014/main" id="{15074139-D2D9-4E67-B633-372CC8B5B36E}"/>
            </a:ext>
          </a:extLst>
        </xdr:cNvPr>
        <xdr:cNvSpPr txBox="1"/>
      </xdr:nvSpPr>
      <xdr:spPr>
        <a:xfrm>
          <a:off x="635317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1333500</xdr:colOff>
      <xdr:row>0</xdr:row>
      <xdr:rowOff>0</xdr:rowOff>
    </xdr:from>
    <xdr:ext cx="65" cy="1222654"/>
    <xdr:sp macro="" textlink="">
      <xdr:nvSpPr>
        <xdr:cNvPr id="2251" name="TextBox 2250">
          <a:extLst>
            <a:ext uri="{FF2B5EF4-FFF2-40B4-BE49-F238E27FC236}">
              <a16:creationId xmlns:a16="http://schemas.microsoft.com/office/drawing/2014/main" id="{A6861BD6-FC64-463A-8032-F270A9C0823C}"/>
            </a:ext>
          </a:extLst>
        </xdr:cNvPr>
        <xdr:cNvSpPr txBox="1"/>
      </xdr:nvSpPr>
      <xdr:spPr>
        <a:xfrm>
          <a:off x="635508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252" name="TextBox 2251">
          <a:extLst>
            <a:ext uri="{FF2B5EF4-FFF2-40B4-BE49-F238E27FC236}">
              <a16:creationId xmlns:a16="http://schemas.microsoft.com/office/drawing/2014/main" id="{04E1048F-5DE0-4633-B9BD-AA51840E1D19}"/>
            </a:ext>
          </a:extLst>
        </xdr:cNvPr>
        <xdr:cNvSpPr txBox="1"/>
      </xdr:nvSpPr>
      <xdr:spPr>
        <a:xfrm>
          <a:off x="635222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839927"/>
    <xdr:sp macro="" textlink="">
      <xdr:nvSpPr>
        <xdr:cNvPr id="2253" name="TextBox 2252">
          <a:extLst>
            <a:ext uri="{FF2B5EF4-FFF2-40B4-BE49-F238E27FC236}">
              <a16:creationId xmlns:a16="http://schemas.microsoft.com/office/drawing/2014/main" id="{62F2A1CE-E2C7-4823-9D0C-F2F7B8933581}"/>
            </a:ext>
          </a:extLst>
        </xdr:cNvPr>
        <xdr:cNvSpPr txBox="1"/>
      </xdr:nvSpPr>
      <xdr:spPr>
        <a:xfrm>
          <a:off x="635317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254" name="TextBox 2253">
          <a:extLst>
            <a:ext uri="{FF2B5EF4-FFF2-40B4-BE49-F238E27FC236}">
              <a16:creationId xmlns:a16="http://schemas.microsoft.com/office/drawing/2014/main" id="{5CA9451B-B65B-42AA-8301-8ED5AB6C1F3F}"/>
            </a:ext>
          </a:extLst>
        </xdr:cNvPr>
        <xdr:cNvSpPr txBox="1"/>
      </xdr:nvSpPr>
      <xdr:spPr>
        <a:xfrm>
          <a:off x="635222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382727"/>
    <xdr:sp macro="" textlink="">
      <xdr:nvSpPr>
        <xdr:cNvPr id="2255" name="TextBox 2254">
          <a:extLst>
            <a:ext uri="{FF2B5EF4-FFF2-40B4-BE49-F238E27FC236}">
              <a16:creationId xmlns:a16="http://schemas.microsoft.com/office/drawing/2014/main" id="{4082D8D1-8973-4AD4-B160-B04B586B9234}"/>
            </a:ext>
          </a:extLst>
        </xdr:cNvPr>
        <xdr:cNvSpPr txBox="1"/>
      </xdr:nvSpPr>
      <xdr:spPr>
        <a:xfrm>
          <a:off x="635317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1333500</xdr:colOff>
      <xdr:row>0</xdr:row>
      <xdr:rowOff>0</xdr:rowOff>
    </xdr:from>
    <xdr:ext cx="65" cy="1222654"/>
    <xdr:sp macro="" textlink="">
      <xdr:nvSpPr>
        <xdr:cNvPr id="2256" name="TextBox 2255">
          <a:extLst>
            <a:ext uri="{FF2B5EF4-FFF2-40B4-BE49-F238E27FC236}">
              <a16:creationId xmlns:a16="http://schemas.microsoft.com/office/drawing/2014/main" id="{B3387ED6-76C4-49DB-890E-89051B3EC289}"/>
            </a:ext>
          </a:extLst>
        </xdr:cNvPr>
        <xdr:cNvSpPr txBox="1"/>
      </xdr:nvSpPr>
      <xdr:spPr>
        <a:xfrm>
          <a:off x="635508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257" name="TextBox 2256">
          <a:extLst>
            <a:ext uri="{FF2B5EF4-FFF2-40B4-BE49-F238E27FC236}">
              <a16:creationId xmlns:a16="http://schemas.microsoft.com/office/drawing/2014/main" id="{6C5EDB0A-E95B-4B57-BED4-F5B781485A11}"/>
            </a:ext>
          </a:extLst>
        </xdr:cNvPr>
        <xdr:cNvSpPr txBox="1"/>
      </xdr:nvSpPr>
      <xdr:spPr>
        <a:xfrm>
          <a:off x="635222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839927"/>
    <xdr:sp macro="" textlink="">
      <xdr:nvSpPr>
        <xdr:cNvPr id="2258" name="TextBox 2257">
          <a:extLst>
            <a:ext uri="{FF2B5EF4-FFF2-40B4-BE49-F238E27FC236}">
              <a16:creationId xmlns:a16="http://schemas.microsoft.com/office/drawing/2014/main" id="{4804B8FE-1170-499B-9C92-482F7B7DEAD4}"/>
            </a:ext>
          </a:extLst>
        </xdr:cNvPr>
        <xdr:cNvSpPr txBox="1"/>
      </xdr:nvSpPr>
      <xdr:spPr>
        <a:xfrm>
          <a:off x="635317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259" name="TextBox 2258">
          <a:extLst>
            <a:ext uri="{FF2B5EF4-FFF2-40B4-BE49-F238E27FC236}">
              <a16:creationId xmlns:a16="http://schemas.microsoft.com/office/drawing/2014/main" id="{961BECBF-9873-4AF7-9977-CAFEE94F238C}"/>
            </a:ext>
          </a:extLst>
        </xdr:cNvPr>
        <xdr:cNvSpPr txBox="1"/>
      </xdr:nvSpPr>
      <xdr:spPr>
        <a:xfrm>
          <a:off x="635222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382727"/>
    <xdr:sp macro="" textlink="">
      <xdr:nvSpPr>
        <xdr:cNvPr id="2260" name="TextBox 2259">
          <a:extLst>
            <a:ext uri="{FF2B5EF4-FFF2-40B4-BE49-F238E27FC236}">
              <a16:creationId xmlns:a16="http://schemas.microsoft.com/office/drawing/2014/main" id="{C63DE321-E904-4658-8081-DAC6011DED1A}"/>
            </a:ext>
          </a:extLst>
        </xdr:cNvPr>
        <xdr:cNvSpPr txBox="1"/>
      </xdr:nvSpPr>
      <xdr:spPr>
        <a:xfrm>
          <a:off x="635317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1333500</xdr:colOff>
      <xdr:row>0</xdr:row>
      <xdr:rowOff>0</xdr:rowOff>
    </xdr:from>
    <xdr:ext cx="65" cy="1222654"/>
    <xdr:sp macro="" textlink="">
      <xdr:nvSpPr>
        <xdr:cNvPr id="2261" name="TextBox 2260">
          <a:extLst>
            <a:ext uri="{FF2B5EF4-FFF2-40B4-BE49-F238E27FC236}">
              <a16:creationId xmlns:a16="http://schemas.microsoft.com/office/drawing/2014/main" id="{B21BD4C6-E407-4817-AD17-4319777EFB26}"/>
            </a:ext>
          </a:extLst>
        </xdr:cNvPr>
        <xdr:cNvSpPr txBox="1"/>
      </xdr:nvSpPr>
      <xdr:spPr>
        <a:xfrm>
          <a:off x="635508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262" name="TextBox 2261">
          <a:extLst>
            <a:ext uri="{FF2B5EF4-FFF2-40B4-BE49-F238E27FC236}">
              <a16:creationId xmlns:a16="http://schemas.microsoft.com/office/drawing/2014/main" id="{27D6ACC9-0ECD-4E8A-8DE8-2582EDF6AAAB}"/>
            </a:ext>
          </a:extLst>
        </xdr:cNvPr>
        <xdr:cNvSpPr txBox="1"/>
      </xdr:nvSpPr>
      <xdr:spPr>
        <a:xfrm>
          <a:off x="635222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839927"/>
    <xdr:sp macro="" textlink="">
      <xdr:nvSpPr>
        <xdr:cNvPr id="2263" name="TextBox 2262">
          <a:extLst>
            <a:ext uri="{FF2B5EF4-FFF2-40B4-BE49-F238E27FC236}">
              <a16:creationId xmlns:a16="http://schemas.microsoft.com/office/drawing/2014/main" id="{1BC7EDE9-636D-49D4-B23C-0B04B4E3DF72}"/>
            </a:ext>
          </a:extLst>
        </xdr:cNvPr>
        <xdr:cNvSpPr txBox="1"/>
      </xdr:nvSpPr>
      <xdr:spPr>
        <a:xfrm>
          <a:off x="635317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264" name="TextBox 2263">
          <a:extLst>
            <a:ext uri="{FF2B5EF4-FFF2-40B4-BE49-F238E27FC236}">
              <a16:creationId xmlns:a16="http://schemas.microsoft.com/office/drawing/2014/main" id="{5DB90297-1989-483C-A6B1-07E11C5F1D33}"/>
            </a:ext>
          </a:extLst>
        </xdr:cNvPr>
        <xdr:cNvSpPr txBox="1"/>
      </xdr:nvSpPr>
      <xdr:spPr>
        <a:xfrm>
          <a:off x="635222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382727"/>
    <xdr:sp macro="" textlink="">
      <xdr:nvSpPr>
        <xdr:cNvPr id="2265" name="TextBox 2264">
          <a:extLst>
            <a:ext uri="{FF2B5EF4-FFF2-40B4-BE49-F238E27FC236}">
              <a16:creationId xmlns:a16="http://schemas.microsoft.com/office/drawing/2014/main" id="{28AA267C-CD4F-435C-A71E-ADEB3D781CD9}"/>
            </a:ext>
          </a:extLst>
        </xdr:cNvPr>
        <xdr:cNvSpPr txBox="1"/>
      </xdr:nvSpPr>
      <xdr:spPr>
        <a:xfrm>
          <a:off x="635317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1333500</xdr:colOff>
      <xdr:row>0</xdr:row>
      <xdr:rowOff>0</xdr:rowOff>
    </xdr:from>
    <xdr:ext cx="65" cy="1222654"/>
    <xdr:sp macro="" textlink="">
      <xdr:nvSpPr>
        <xdr:cNvPr id="2266" name="TextBox 2265">
          <a:extLst>
            <a:ext uri="{FF2B5EF4-FFF2-40B4-BE49-F238E27FC236}">
              <a16:creationId xmlns:a16="http://schemas.microsoft.com/office/drawing/2014/main" id="{27B605F4-312E-4D5C-A418-74FFEEC21DF5}"/>
            </a:ext>
          </a:extLst>
        </xdr:cNvPr>
        <xdr:cNvSpPr txBox="1"/>
      </xdr:nvSpPr>
      <xdr:spPr>
        <a:xfrm>
          <a:off x="635508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267" name="TextBox 2266">
          <a:extLst>
            <a:ext uri="{FF2B5EF4-FFF2-40B4-BE49-F238E27FC236}">
              <a16:creationId xmlns:a16="http://schemas.microsoft.com/office/drawing/2014/main" id="{4F8BEC49-BD52-465B-8322-4820C2E787EB}"/>
            </a:ext>
          </a:extLst>
        </xdr:cNvPr>
        <xdr:cNvSpPr txBox="1"/>
      </xdr:nvSpPr>
      <xdr:spPr>
        <a:xfrm>
          <a:off x="635222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839927"/>
    <xdr:sp macro="" textlink="">
      <xdr:nvSpPr>
        <xdr:cNvPr id="2268" name="TextBox 2267">
          <a:extLst>
            <a:ext uri="{FF2B5EF4-FFF2-40B4-BE49-F238E27FC236}">
              <a16:creationId xmlns:a16="http://schemas.microsoft.com/office/drawing/2014/main" id="{25DC0BDD-9FC8-41E5-9B3D-D28E9E5C4DC6}"/>
            </a:ext>
          </a:extLst>
        </xdr:cNvPr>
        <xdr:cNvSpPr txBox="1"/>
      </xdr:nvSpPr>
      <xdr:spPr>
        <a:xfrm>
          <a:off x="635317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269" name="TextBox 2268">
          <a:extLst>
            <a:ext uri="{FF2B5EF4-FFF2-40B4-BE49-F238E27FC236}">
              <a16:creationId xmlns:a16="http://schemas.microsoft.com/office/drawing/2014/main" id="{F98C1ED5-0A18-498A-A116-A644D65D1055}"/>
            </a:ext>
          </a:extLst>
        </xdr:cNvPr>
        <xdr:cNvSpPr txBox="1"/>
      </xdr:nvSpPr>
      <xdr:spPr>
        <a:xfrm>
          <a:off x="635222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382727"/>
    <xdr:sp macro="" textlink="">
      <xdr:nvSpPr>
        <xdr:cNvPr id="2270" name="TextBox 2269">
          <a:extLst>
            <a:ext uri="{FF2B5EF4-FFF2-40B4-BE49-F238E27FC236}">
              <a16:creationId xmlns:a16="http://schemas.microsoft.com/office/drawing/2014/main" id="{B55414B5-C574-460F-B652-BBD7AA381859}"/>
            </a:ext>
          </a:extLst>
        </xdr:cNvPr>
        <xdr:cNvSpPr txBox="1"/>
      </xdr:nvSpPr>
      <xdr:spPr>
        <a:xfrm>
          <a:off x="635317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1333500</xdr:colOff>
      <xdr:row>0</xdr:row>
      <xdr:rowOff>0</xdr:rowOff>
    </xdr:from>
    <xdr:ext cx="65" cy="1222654"/>
    <xdr:sp macro="" textlink="">
      <xdr:nvSpPr>
        <xdr:cNvPr id="2271" name="TextBox 2270">
          <a:extLst>
            <a:ext uri="{FF2B5EF4-FFF2-40B4-BE49-F238E27FC236}">
              <a16:creationId xmlns:a16="http://schemas.microsoft.com/office/drawing/2014/main" id="{EB041BF9-F026-4181-8455-C0F6BA61D6EF}"/>
            </a:ext>
          </a:extLst>
        </xdr:cNvPr>
        <xdr:cNvSpPr txBox="1"/>
      </xdr:nvSpPr>
      <xdr:spPr>
        <a:xfrm>
          <a:off x="635508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272" name="TextBox 2271">
          <a:extLst>
            <a:ext uri="{FF2B5EF4-FFF2-40B4-BE49-F238E27FC236}">
              <a16:creationId xmlns:a16="http://schemas.microsoft.com/office/drawing/2014/main" id="{1383D040-C285-4440-A091-B3C823B8916B}"/>
            </a:ext>
          </a:extLst>
        </xdr:cNvPr>
        <xdr:cNvSpPr txBox="1"/>
      </xdr:nvSpPr>
      <xdr:spPr>
        <a:xfrm>
          <a:off x="635222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839927"/>
    <xdr:sp macro="" textlink="">
      <xdr:nvSpPr>
        <xdr:cNvPr id="2273" name="TextBox 2272">
          <a:extLst>
            <a:ext uri="{FF2B5EF4-FFF2-40B4-BE49-F238E27FC236}">
              <a16:creationId xmlns:a16="http://schemas.microsoft.com/office/drawing/2014/main" id="{10CD4FB4-6449-4CD2-B532-C165266A564D}"/>
            </a:ext>
          </a:extLst>
        </xdr:cNvPr>
        <xdr:cNvSpPr txBox="1"/>
      </xdr:nvSpPr>
      <xdr:spPr>
        <a:xfrm>
          <a:off x="635317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274" name="TextBox 2273">
          <a:extLst>
            <a:ext uri="{FF2B5EF4-FFF2-40B4-BE49-F238E27FC236}">
              <a16:creationId xmlns:a16="http://schemas.microsoft.com/office/drawing/2014/main" id="{D1B42909-7144-4DF9-B267-E25EA7B51298}"/>
            </a:ext>
          </a:extLst>
        </xdr:cNvPr>
        <xdr:cNvSpPr txBox="1"/>
      </xdr:nvSpPr>
      <xdr:spPr>
        <a:xfrm>
          <a:off x="635222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382727"/>
    <xdr:sp macro="" textlink="">
      <xdr:nvSpPr>
        <xdr:cNvPr id="2275" name="TextBox 2274">
          <a:extLst>
            <a:ext uri="{FF2B5EF4-FFF2-40B4-BE49-F238E27FC236}">
              <a16:creationId xmlns:a16="http://schemas.microsoft.com/office/drawing/2014/main" id="{545E4184-03B7-493E-8AAC-2843197C0D35}"/>
            </a:ext>
          </a:extLst>
        </xdr:cNvPr>
        <xdr:cNvSpPr txBox="1"/>
      </xdr:nvSpPr>
      <xdr:spPr>
        <a:xfrm>
          <a:off x="635317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1333500</xdr:colOff>
      <xdr:row>0</xdr:row>
      <xdr:rowOff>0</xdr:rowOff>
    </xdr:from>
    <xdr:ext cx="65" cy="1222654"/>
    <xdr:sp macro="" textlink="">
      <xdr:nvSpPr>
        <xdr:cNvPr id="2276" name="TextBox 2275">
          <a:extLst>
            <a:ext uri="{FF2B5EF4-FFF2-40B4-BE49-F238E27FC236}">
              <a16:creationId xmlns:a16="http://schemas.microsoft.com/office/drawing/2014/main" id="{7DB06231-3870-4547-AD36-0471BF709EC7}"/>
            </a:ext>
          </a:extLst>
        </xdr:cNvPr>
        <xdr:cNvSpPr txBox="1"/>
      </xdr:nvSpPr>
      <xdr:spPr>
        <a:xfrm>
          <a:off x="635508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277" name="TextBox 2276">
          <a:extLst>
            <a:ext uri="{FF2B5EF4-FFF2-40B4-BE49-F238E27FC236}">
              <a16:creationId xmlns:a16="http://schemas.microsoft.com/office/drawing/2014/main" id="{AAE62388-28DE-42C2-A5D0-B270DE33EC1B}"/>
            </a:ext>
          </a:extLst>
        </xdr:cNvPr>
        <xdr:cNvSpPr txBox="1"/>
      </xdr:nvSpPr>
      <xdr:spPr>
        <a:xfrm>
          <a:off x="635222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839927"/>
    <xdr:sp macro="" textlink="">
      <xdr:nvSpPr>
        <xdr:cNvPr id="2278" name="TextBox 2277">
          <a:extLst>
            <a:ext uri="{FF2B5EF4-FFF2-40B4-BE49-F238E27FC236}">
              <a16:creationId xmlns:a16="http://schemas.microsoft.com/office/drawing/2014/main" id="{B9F3E19F-B245-456D-A0AA-B6C7C00F38ED}"/>
            </a:ext>
          </a:extLst>
        </xdr:cNvPr>
        <xdr:cNvSpPr txBox="1"/>
      </xdr:nvSpPr>
      <xdr:spPr>
        <a:xfrm>
          <a:off x="635317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279" name="TextBox 2278">
          <a:extLst>
            <a:ext uri="{FF2B5EF4-FFF2-40B4-BE49-F238E27FC236}">
              <a16:creationId xmlns:a16="http://schemas.microsoft.com/office/drawing/2014/main" id="{BCB92740-8C0D-4090-A9EE-5F5CDF60E9E0}"/>
            </a:ext>
          </a:extLst>
        </xdr:cNvPr>
        <xdr:cNvSpPr txBox="1"/>
      </xdr:nvSpPr>
      <xdr:spPr>
        <a:xfrm>
          <a:off x="635222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382727"/>
    <xdr:sp macro="" textlink="">
      <xdr:nvSpPr>
        <xdr:cNvPr id="2280" name="TextBox 2279">
          <a:extLst>
            <a:ext uri="{FF2B5EF4-FFF2-40B4-BE49-F238E27FC236}">
              <a16:creationId xmlns:a16="http://schemas.microsoft.com/office/drawing/2014/main" id="{3A46B668-A415-43AC-8914-9ACDACF005F1}"/>
            </a:ext>
          </a:extLst>
        </xdr:cNvPr>
        <xdr:cNvSpPr txBox="1"/>
      </xdr:nvSpPr>
      <xdr:spPr>
        <a:xfrm>
          <a:off x="635317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1333500</xdr:colOff>
      <xdr:row>0</xdr:row>
      <xdr:rowOff>0</xdr:rowOff>
    </xdr:from>
    <xdr:ext cx="65" cy="1222654"/>
    <xdr:sp macro="" textlink="">
      <xdr:nvSpPr>
        <xdr:cNvPr id="2281" name="TextBox 2280">
          <a:extLst>
            <a:ext uri="{FF2B5EF4-FFF2-40B4-BE49-F238E27FC236}">
              <a16:creationId xmlns:a16="http://schemas.microsoft.com/office/drawing/2014/main" id="{5F75EA07-F737-4E78-B3E0-46DBD7C60FCC}"/>
            </a:ext>
          </a:extLst>
        </xdr:cNvPr>
        <xdr:cNvSpPr txBox="1"/>
      </xdr:nvSpPr>
      <xdr:spPr>
        <a:xfrm>
          <a:off x="635508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282" name="TextBox 2281">
          <a:extLst>
            <a:ext uri="{FF2B5EF4-FFF2-40B4-BE49-F238E27FC236}">
              <a16:creationId xmlns:a16="http://schemas.microsoft.com/office/drawing/2014/main" id="{1B60EABC-0343-4314-BCEE-00EB41D72BA0}"/>
            </a:ext>
          </a:extLst>
        </xdr:cNvPr>
        <xdr:cNvSpPr txBox="1"/>
      </xdr:nvSpPr>
      <xdr:spPr>
        <a:xfrm>
          <a:off x="635222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839927"/>
    <xdr:sp macro="" textlink="">
      <xdr:nvSpPr>
        <xdr:cNvPr id="2283" name="TextBox 2282">
          <a:extLst>
            <a:ext uri="{FF2B5EF4-FFF2-40B4-BE49-F238E27FC236}">
              <a16:creationId xmlns:a16="http://schemas.microsoft.com/office/drawing/2014/main" id="{D0C5805D-0113-43C5-8FE7-139E37E9F7EF}"/>
            </a:ext>
          </a:extLst>
        </xdr:cNvPr>
        <xdr:cNvSpPr txBox="1"/>
      </xdr:nvSpPr>
      <xdr:spPr>
        <a:xfrm>
          <a:off x="635317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284" name="TextBox 2283">
          <a:extLst>
            <a:ext uri="{FF2B5EF4-FFF2-40B4-BE49-F238E27FC236}">
              <a16:creationId xmlns:a16="http://schemas.microsoft.com/office/drawing/2014/main" id="{C3F16CFF-851B-464C-9B73-9324D5DEEB48}"/>
            </a:ext>
          </a:extLst>
        </xdr:cNvPr>
        <xdr:cNvSpPr txBox="1"/>
      </xdr:nvSpPr>
      <xdr:spPr>
        <a:xfrm>
          <a:off x="635222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382727"/>
    <xdr:sp macro="" textlink="">
      <xdr:nvSpPr>
        <xdr:cNvPr id="2285" name="TextBox 2284">
          <a:extLst>
            <a:ext uri="{FF2B5EF4-FFF2-40B4-BE49-F238E27FC236}">
              <a16:creationId xmlns:a16="http://schemas.microsoft.com/office/drawing/2014/main" id="{B936FEEA-6F65-46DD-987F-4280A06689A7}"/>
            </a:ext>
          </a:extLst>
        </xdr:cNvPr>
        <xdr:cNvSpPr txBox="1"/>
      </xdr:nvSpPr>
      <xdr:spPr>
        <a:xfrm>
          <a:off x="635317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1333500</xdr:colOff>
      <xdr:row>0</xdr:row>
      <xdr:rowOff>0</xdr:rowOff>
    </xdr:from>
    <xdr:ext cx="65" cy="1222654"/>
    <xdr:sp macro="" textlink="">
      <xdr:nvSpPr>
        <xdr:cNvPr id="2286" name="TextBox 2285">
          <a:extLst>
            <a:ext uri="{FF2B5EF4-FFF2-40B4-BE49-F238E27FC236}">
              <a16:creationId xmlns:a16="http://schemas.microsoft.com/office/drawing/2014/main" id="{F9D7EAA3-708C-4CD5-8200-EF252A6BA6FD}"/>
            </a:ext>
          </a:extLst>
        </xdr:cNvPr>
        <xdr:cNvSpPr txBox="1"/>
      </xdr:nvSpPr>
      <xdr:spPr>
        <a:xfrm>
          <a:off x="635508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287" name="TextBox 2286">
          <a:extLst>
            <a:ext uri="{FF2B5EF4-FFF2-40B4-BE49-F238E27FC236}">
              <a16:creationId xmlns:a16="http://schemas.microsoft.com/office/drawing/2014/main" id="{C2A41F4A-0C69-449D-A0EE-641575DA6C36}"/>
            </a:ext>
          </a:extLst>
        </xdr:cNvPr>
        <xdr:cNvSpPr txBox="1"/>
      </xdr:nvSpPr>
      <xdr:spPr>
        <a:xfrm>
          <a:off x="635222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839927"/>
    <xdr:sp macro="" textlink="">
      <xdr:nvSpPr>
        <xdr:cNvPr id="2288" name="TextBox 2287">
          <a:extLst>
            <a:ext uri="{FF2B5EF4-FFF2-40B4-BE49-F238E27FC236}">
              <a16:creationId xmlns:a16="http://schemas.microsoft.com/office/drawing/2014/main" id="{FBA07F49-09F2-4501-B572-F6B6226DB943}"/>
            </a:ext>
          </a:extLst>
        </xdr:cNvPr>
        <xdr:cNvSpPr txBox="1"/>
      </xdr:nvSpPr>
      <xdr:spPr>
        <a:xfrm>
          <a:off x="635317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289" name="TextBox 2288">
          <a:extLst>
            <a:ext uri="{FF2B5EF4-FFF2-40B4-BE49-F238E27FC236}">
              <a16:creationId xmlns:a16="http://schemas.microsoft.com/office/drawing/2014/main" id="{E71AAE75-3964-4F9A-AB80-846C365BA2D6}"/>
            </a:ext>
          </a:extLst>
        </xdr:cNvPr>
        <xdr:cNvSpPr txBox="1"/>
      </xdr:nvSpPr>
      <xdr:spPr>
        <a:xfrm>
          <a:off x="635222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382727"/>
    <xdr:sp macro="" textlink="">
      <xdr:nvSpPr>
        <xdr:cNvPr id="2290" name="TextBox 2289">
          <a:extLst>
            <a:ext uri="{FF2B5EF4-FFF2-40B4-BE49-F238E27FC236}">
              <a16:creationId xmlns:a16="http://schemas.microsoft.com/office/drawing/2014/main" id="{06F65A11-05D1-4BEB-97F6-76A879B46FBF}"/>
            </a:ext>
          </a:extLst>
        </xdr:cNvPr>
        <xdr:cNvSpPr txBox="1"/>
      </xdr:nvSpPr>
      <xdr:spPr>
        <a:xfrm>
          <a:off x="635317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1333500</xdr:colOff>
      <xdr:row>0</xdr:row>
      <xdr:rowOff>0</xdr:rowOff>
    </xdr:from>
    <xdr:ext cx="65" cy="1222654"/>
    <xdr:sp macro="" textlink="">
      <xdr:nvSpPr>
        <xdr:cNvPr id="2291" name="TextBox 2290">
          <a:extLst>
            <a:ext uri="{FF2B5EF4-FFF2-40B4-BE49-F238E27FC236}">
              <a16:creationId xmlns:a16="http://schemas.microsoft.com/office/drawing/2014/main" id="{5087112B-E2A0-4677-9F69-0D4A15056C2C}"/>
            </a:ext>
          </a:extLst>
        </xdr:cNvPr>
        <xdr:cNvSpPr txBox="1"/>
      </xdr:nvSpPr>
      <xdr:spPr>
        <a:xfrm>
          <a:off x="635508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292" name="TextBox 2291">
          <a:extLst>
            <a:ext uri="{FF2B5EF4-FFF2-40B4-BE49-F238E27FC236}">
              <a16:creationId xmlns:a16="http://schemas.microsoft.com/office/drawing/2014/main" id="{EBB5694B-3B60-4D13-949A-1693DC4F0239}"/>
            </a:ext>
          </a:extLst>
        </xdr:cNvPr>
        <xdr:cNvSpPr txBox="1"/>
      </xdr:nvSpPr>
      <xdr:spPr>
        <a:xfrm>
          <a:off x="635222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839927"/>
    <xdr:sp macro="" textlink="">
      <xdr:nvSpPr>
        <xdr:cNvPr id="2293" name="TextBox 2292">
          <a:extLst>
            <a:ext uri="{FF2B5EF4-FFF2-40B4-BE49-F238E27FC236}">
              <a16:creationId xmlns:a16="http://schemas.microsoft.com/office/drawing/2014/main" id="{3C6FDB66-AC70-44E5-AF0E-687320E9A7DE}"/>
            </a:ext>
          </a:extLst>
        </xdr:cNvPr>
        <xdr:cNvSpPr txBox="1"/>
      </xdr:nvSpPr>
      <xdr:spPr>
        <a:xfrm>
          <a:off x="635317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294" name="TextBox 2293">
          <a:extLst>
            <a:ext uri="{FF2B5EF4-FFF2-40B4-BE49-F238E27FC236}">
              <a16:creationId xmlns:a16="http://schemas.microsoft.com/office/drawing/2014/main" id="{17B6473C-10C7-4B78-9B7E-9F3AB72E3C13}"/>
            </a:ext>
          </a:extLst>
        </xdr:cNvPr>
        <xdr:cNvSpPr txBox="1"/>
      </xdr:nvSpPr>
      <xdr:spPr>
        <a:xfrm>
          <a:off x="635222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382727"/>
    <xdr:sp macro="" textlink="">
      <xdr:nvSpPr>
        <xdr:cNvPr id="2295" name="TextBox 2294">
          <a:extLst>
            <a:ext uri="{FF2B5EF4-FFF2-40B4-BE49-F238E27FC236}">
              <a16:creationId xmlns:a16="http://schemas.microsoft.com/office/drawing/2014/main" id="{7919479C-C404-46A1-97FF-5A11C977DE07}"/>
            </a:ext>
          </a:extLst>
        </xdr:cNvPr>
        <xdr:cNvSpPr txBox="1"/>
      </xdr:nvSpPr>
      <xdr:spPr>
        <a:xfrm>
          <a:off x="635317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1333500</xdr:colOff>
      <xdr:row>0</xdr:row>
      <xdr:rowOff>0</xdr:rowOff>
    </xdr:from>
    <xdr:ext cx="65" cy="1222654"/>
    <xdr:sp macro="" textlink="">
      <xdr:nvSpPr>
        <xdr:cNvPr id="2296" name="TextBox 2295">
          <a:extLst>
            <a:ext uri="{FF2B5EF4-FFF2-40B4-BE49-F238E27FC236}">
              <a16:creationId xmlns:a16="http://schemas.microsoft.com/office/drawing/2014/main" id="{F80766E8-406B-449A-81EB-2D6A626B1F82}"/>
            </a:ext>
          </a:extLst>
        </xdr:cNvPr>
        <xdr:cNvSpPr txBox="1"/>
      </xdr:nvSpPr>
      <xdr:spPr>
        <a:xfrm>
          <a:off x="635508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297" name="TextBox 2296">
          <a:extLst>
            <a:ext uri="{FF2B5EF4-FFF2-40B4-BE49-F238E27FC236}">
              <a16:creationId xmlns:a16="http://schemas.microsoft.com/office/drawing/2014/main" id="{8315002C-2C85-4830-AAF1-2A1CCFF881A4}"/>
            </a:ext>
          </a:extLst>
        </xdr:cNvPr>
        <xdr:cNvSpPr txBox="1"/>
      </xdr:nvSpPr>
      <xdr:spPr>
        <a:xfrm>
          <a:off x="635222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839927"/>
    <xdr:sp macro="" textlink="">
      <xdr:nvSpPr>
        <xdr:cNvPr id="2298" name="TextBox 2297">
          <a:extLst>
            <a:ext uri="{FF2B5EF4-FFF2-40B4-BE49-F238E27FC236}">
              <a16:creationId xmlns:a16="http://schemas.microsoft.com/office/drawing/2014/main" id="{B1CC6F56-BB0E-4F94-8477-22FA4A01B008}"/>
            </a:ext>
          </a:extLst>
        </xdr:cNvPr>
        <xdr:cNvSpPr txBox="1"/>
      </xdr:nvSpPr>
      <xdr:spPr>
        <a:xfrm>
          <a:off x="635317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299" name="TextBox 2298">
          <a:extLst>
            <a:ext uri="{FF2B5EF4-FFF2-40B4-BE49-F238E27FC236}">
              <a16:creationId xmlns:a16="http://schemas.microsoft.com/office/drawing/2014/main" id="{61FB0472-418C-463A-A4A7-D994FB17C02A}"/>
            </a:ext>
          </a:extLst>
        </xdr:cNvPr>
        <xdr:cNvSpPr txBox="1"/>
      </xdr:nvSpPr>
      <xdr:spPr>
        <a:xfrm>
          <a:off x="635222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382727"/>
    <xdr:sp macro="" textlink="">
      <xdr:nvSpPr>
        <xdr:cNvPr id="2300" name="TextBox 2299">
          <a:extLst>
            <a:ext uri="{FF2B5EF4-FFF2-40B4-BE49-F238E27FC236}">
              <a16:creationId xmlns:a16="http://schemas.microsoft.com/office/drawing/2014/main" id="{F7B5E84D-A923-4F52-A74C-C18059ADDB71}"/>
            </a:ext>
          </a:extLst>
        </xdr:cNvPr>
        <xdr:cNvSpPr txBox="1"/>
      </xdr:nvSpPr>
      <xdr:spPr>
        <a:xfrm>
          <a:off x="635317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1333500</xdr:colOff>
      <xdr:row>0</xdr:row>
      <xdr:rowOff>0</xdr:rowOff>
    </xdr:from>
    <xdr:ext cx="65" cy="1222654"/>
    <xdr:sp macro="" textlink="">
      <xdr:nvSpPr>
        <xdr:cNvPr id="2301" name="TextBox 2300">
          <a:extLst>
            <a:ext uri="{FF2B5EF4-FFF2-40B4-BE49-F238E27FC236}">
              <a16:creationId xmlns:a16="http://schemas.microsoft.com/office/drawing/2014/main" id="{E44210CE-508A-4546-AB66-4CB507A6BEBF}"/>
            </a:ext>
          </a:extLst>
        </xdr:cNvPr>
        <xdr:cNvSpPr txBox="1"/>
      </xdr:nvSpPr>
      <xdr:spPr>
        <a:xfrm>
          <a:off x="635508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302" name="TextBox 2301">
          <a:extLst>
            <a:ext uri="{FF2B5EF4-FFF2-40B4-BE49-F238E27FC236}">
              <a16:creationId xmlns:a16="http://schemas.microsoft.com/office/drawing/2014/main" id="{27C3162F-5A7D-4A72-8A1A-FF5FEAC89A61}"/>
            </a:ext>
          </a:extLst>
        </xdr:cNvPr>
        <xdr:cNvSpPr txBox="1"/>
      </xdr:nvSpPr>
      <xdr:spPr>
        <a:xfrm>
          <a:off x="635222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839927"/>
    <xdr:sp macro="" textlink="">
      <xdr:nvSpPr>
        <xdr:cNvPr id="2303" name="TextBox 2302">
          <a:extLst>
            <a:ext uri="{FF2B5EF4-FFF2-40B4-BE49-F238E27FC236}">
              <a16:creationId xmlns:a16="http://schemas.microsoft.com/office/drawing/2014/main" id="{DDF1D551-17AB-4EB8-BA36-4E4FD53A6F61}"/>
            </a:ext>
          </a:extLst>
        </xdr:cNvPr>
        <xdr:cNvSpPr txBox="1"/>
      </xdr:nvSpPr>
      <xdr:spPr>
        <a:xfrm>
          <a:off x="635317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304" name="TextBox 2303">
          <a:extLst>
            <a:ext uri="{FF2B5EF4-FFF2-40B4-BE49-F238E27FC236}">
              <a16:creationId xmlns:a16="http://schemas.microsoft.com/office/drawing/2014/main" id="{8414F7E2-A8E3-4D51-A9E8-032D60967593}"/>
            </a:ext>
          </a:extLst>
        </xdr:cNvPr>
        <xdr:cNvSpPr txBox="1"/>
      </xdr:nvSpPr>
      <xdr:spPr>
        <a:xfrm>
          <a:off x="635222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382727"/>
    <xdr:sp macro="" textlink="">
      <xdr:nvSpPr>
        <xdr:cNvPr id="2305" name="TextBox 2304">
          <a:extLst>
            <a:ext uri="{FF2B5EF4-FFF2-40B4-BE49-F238E27FC236}">
              <a16:creationId xmlns:a16="http://schemas.microsoft.com/office/drawing/2014/main" id="{6E1CE0B6-4A12-4CBB-9E99-14148FAEE34E}"/>
            </a:ext>
          </a:extLst>
        </xdr:cNvPr>
        <xdr:cNvSpPr txBox="1"/>
      </xdr:nvSpPr>
      <xdr:spPr>
        <a:xfrm>
          <a:off x="635317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1333500</xdr:colOff>
      <xdr:row>0</xdr:row>
      <xdr:rowOff>0</xdr:rowOff>
    </xdr:from>
    <xdr:ext cx="65" cy="1222654"/>
    <xdr:sp macro="" textlink="">
      <xdr:nvSpPr>
        <xdr:cNvPr id="2306" name="TextBox 2305">
          <a:extLst>
            <a:ext uri="{FF2B5EF4-FFF2-40B4-BE49-F238E27FC236}">
              <a16:creationId xmlns:a16="http://schemas.microsoft.com/office/drawing/2014/main" id="{6AD81B5A-0FE8-4781-BE8C-0C22D13271D3}"/>
            </a:ext>
          </a:extLst>
        </xdr:cNvPr>
        <xdr:cNvSpPr txBox="1"/>
      </xdr:nvSpPr>
      <xdr:spPr>
        <a:xfrm>
          <a:off x="635508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307" name="TextBox 2306">
          <a:extLst>
            <a:ext uri="{FF2B5EF4-FFF2-40B4-BE49-F238E27FC236}">
              <a16:creationId xmlns:a16="http://schemas.microsoft.com/office/drawing/2014/main" id="{C530DEF4-8D3E-442A-97F0-FF503FCDB127}"/>
            </a:ext>
          </a:extLst>
        </xdr:cNvPr>
        <xdr:cNvSpPr txBox="1"/>
      </xdr:nvSpPr>
      <xdr:spPr>
        <a:xfrm>
          <a:off x="635222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839927"/>
    <xdr:sp macro="" textlink="">
      <xdr:nvSpPr>
        <xdr:cNvPr id="2308" name="TextBox 2307">
          <a:extLst>
            <a:ext uri="{FF2B5EF4-FFF2-40B4-BE49-F238E27FC236}">
              <a16:creationId xmlns:a16="http://schemas.microsoft.com/office/drawing/2014/main" id="{7E7F0C44-A449-4970-83F4-CC870BB322A8}"/>
            </a:ext>
          </a:extLst>
        </xdr:cNvPr>
        <xdr:cNvSpPr txBox="1"/>
      </xdr:nvSpPr>
      <xdr:spPr>
        <a:xfrm>
          <a:off x="635317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309" name="TextBox 2308">
          <a:extLst>
            <a:ext uri="{FF2B5EF4-FFF2-40B4-BE49-F238E27FC236}">
              <a16:creationId xmlns:a16="http://schemas.microsoft.com/office/drawing/2014/main" id="{C12BFC66-73DA-4E77-AFC6-B9ED11806487}"/>
            </a:ext>
          </a:extLst>
        </xdr:cNvPr>
        <xdr:cNvSpPr txBox="1"/>
      </xdr:nvSpPr>
      <xdr:spPr>
        <a:xfrm>
          <a:off x="635222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382727"/>
    <xdr:sp macro="" textlink="">
      <xdr:nvSpPr>
        <xdr:cNvPr id="2310" name="TextBox 2309">
          <a:extLst>
            <a:ext uri="{FF2B5EF4-FFF2-40B4-BE49-F238E27FC236}">
              <a16:creationId xmlns:a16="http://schemas.microsoft.com/office/drawing/2014/main" id="{2E51BA64-42D2-4207-BD49-ED178F9FD4B2}"/>
            </a:ext>
          </a:extLst>
        </xdr:cNvPr>
        <xdr:cNvSpPr txBox="1"/>
      </xdr:nvSpPr>
      <xdr:spPr>
        <a:xfrm>
          <a:off x="635317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1333500</xdr:colOff>
      <xdr:row>0</xdr:row>
      <xdr:rowOff>0</xdr:rowOff>
    </xdr:from>
    <xdr:ext cx="65" cy="1222654"/>
    <xdr:sp macro="" textlink="">
      <xdr:nvSpPr>
        <xdr:cNvPr id="2311" name="TextBox 2310">
          <a:extLst>
            <a:ext uri="{FF2B5EF4-FFF2-40B4-BE49-F238E27FC236}">
              <a16:creationId xmlns:a16="http://schemas.microsoft.com/office/drawing/2014/main" id="{FF3ACF6D-A312-4A8C-9FD6-DC2565BDCEA9}"/>
            </a:ext>
          </a:extLst>
        </xdr:cNvPr>
        <xdr:cNvSpPr txBox="1"/>
      </xdr:nvSpPr>
      <xdr:spPr>
        <a:xfrm>
          <a:off x="635508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312" name="TextBox 2311">
          <a:extLst>
            <a:ext uri="{FF2B5EF4-FFF2-40B4-BE49-F238E27FC236}">
              <a16:creationId xmlns:a16="http://schemas.microsoft.com/office/drawing/2014/main" id="{A41E89A0-7BA1-4D62-90EE-966B796C09E3}"/>
            </a:ext>
          </a:extLst>
        </xdr:cNvPr>
        <xdr:cNvSpPr txBox="1"/>
      </xdr:nvSpPr>
      <xdr:spPr>
        <a:xfrm>
          <a:off x="635222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839927"/>
    <xdr:sp macro="" textlink="">
      <xdr:nvSpPr>
        <xdr:cNvPr id="2313" name="TextBox 2312">
          <a:extLst>
            <a:ext uri="{FF2B5EF4-FFF2-40B4-BE49-F238E27FC236}">
              <a16:creationId xmlns:a16="http://schemas.microsoft.com/office/drawing/2014/main" id="{03694A58-92B3-4919-8B2F-EB2090B2BAB1}"/>
            </a:ext>
          </a:extLst>
        </xdr:cNvPr>
        <xdr:cNvSpPr txBox="1"/>
      </xdr:nvSpPr>
      <xdr:spPr>
        <a:xfrm>
          <a:off x="635317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314" name="TextBox 2313">
          <a:extLst>
            <a:ext uri="{FF2B5EF4-FFF2-40B4-BE49-F238E27FC236}">
              <a16:creationId xmlns:a16="http://schemas.microsoft.com/office/drawing/2014/main" id="{9B8E0BB0-B53A-4090-B391-BCA0A64D4B9F}"/>
            </a:ext>
          </a:extLst>
        </xdr:cNvPr>
        <xdr:cNvSpPr txBox="1"/>
      </xdr:nvSpPr>
      <xdr:spPr>
        <a:xfrm>
          <a:off x="635222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382727"/>
    <xdr:sp macro="" textlink="">
      <xdr:nvSpPr>
        <xdr:cNvPr id="2315" name="TextBox 2314">
          <a:extLst>
            <a:ext uri="{FF2B5EF4-FFF2-40B4-BE49-F238E27FC236}">
              <a16:creationId xmlns:a16="http://schemas.microsoft.com/office/drawing/2014/main" id="{A31FB9C8-BB01-4109-8C32-E321BBE0EFDA}"/>
            </a:ext>
          </a:extLst>
        </xdr:cNvPr>
        <xdr:cNvSpPr txBox="1"/>
      </xdr:nvSpPr>
      <xdr:spPr>
        <a:xfrm>
          <a:off x="635317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1333500</xdr:colOff>
      <xdr:row>0</xdr:row>
      <xdr:rowOff>0</xdr:rowOff>
    </xdr:from>
    <xdr:ext cx="65" cy="1222654"/>
    <xdr:sp macro="" textlink="">
      <xdr:nvSpPr>
        <xdr:cNvPr id="2316" name="TextBox 2315">
          <a:extLst>
            <a:ext uri="{FF2B5EF4-FFF2-40B4-BE49-F238E27FC236}">
              <a16:creationId xmlns:a16="http://schemas.microsoft.com/office/drawing/2014/main" id="{42062FC1-B04E-4E21-9288-B1EC19ADE31F}"/>
            </a:ext>
          </a:extLst>
        </xdr:cNvPr>
        <xdr:cNvSpPr txBox="1"/>
      </xdr:nvSpPr>
      <xdr:spPr>
        <a:xfrm>
          <a:off x="635508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317" name="TextBox 2316">
          <a:extLst>
            <a:ext uri="{FF2B5EF4-FFF2-40B4-BE49-F238E27FC236}">
              <a16:creationId xmlns:a16="http://schemas.microsoft.com/office/drawing/2014/main" id="{E3EA5D60-6105-4A48-AB5B-8B4949B70C35}"/>
            </a:ext>
          </a:extLst>
        </xdr:cNvPr>
        <xdr:cNvSpPr txBox="1"/>
      </xdr:nvSpPr>
      <xdr:spPr>
        <a:xfrm>
          <a:off x="635222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839927"/>
    <xdr:sp macro="" textlink="">
      <xdr:nvSpPr>
        <xdr:cNvPr id="2318" name="TextBox 2317">
          <a:extLst>
            <a:ext uri="{FF2B5EF4-FFF2-40B4-BE49-F238E27FC236}">
              <a16:creationId xmlns:a16="http://schemas.microsoft.com/office/drawing/2014/main" id="{4E327AAF-3DC3-4282-A200-D81DC5469421}"/>
            </a:ext>
          </a:extLst>
        </xdr:cNvPr>
        <xdr:cNvSpPr txBox="1"/>
      </xdr:nvSpPr>
      <xdr:spPr>
        <a:xfrm>
          <a:off x="635317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319" name="TextBox 2318">
          <a:extLst>
            <a:ext uri="{FF2B5EF4-FFF2-40B4-BE49-F238E27FC236}">
              <a16:creationId xmlns:a16="http://schemas.microsoft.com/office/drawing/2014/main" id="{F4227ECA-E588-4B8D-A386-DE6D5B407AAF}"/>
            </a:ext>
          </a:extLst>
        </xdr:cNvPr>
        <xdr:cNvSpPr txBox="1"/>
      </xdr:nvSpPr>
      <xdr:spPr>
        <a:xfrm>
          <a:off x="635222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382727"/>
    <xdr:sp macro="" textlink="">
      <xdr:nvSpPr>
        <xdr:cNvPr id="2320" name="TextBox 2319">
          <a:extLst>
            <a:ext uri="{FF2B5EF4-FFF2-40B4-BE49-F238E27FC236}">
              <a16:creationId xmlns:a16="http://schemas.microsoft.com/office/drawing/2014/main" id="{705A1F4F-9DDB-473F-886A-BE54F7922B4C}"/>
            </a:ext>
          </a:extLst>
        </xdr:cNvPr>
        <xdr:cNvSpPr txBox="1"/>
      </xdr:nvSpPr>
      <xdr:spPr>
        <a:xfrm>
          <a:off x="635317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1333500</xdr:colOff>
      <xdr:row>0</xdr:row>
      <xdr:rowOff>0</xdr:rowOff>
    </xdr:from>
    <xdr:ext cx="65" cy="1222654"/>
    <xdr:sp macro="" textlink="">
      <xdr:nvSpPr>
        <xdr:cNvPr id="2321" name="TextBox 2320">
          <a:extLst>
            <a:ext uri="{FF2B5EF4-FFF2-40B4-BE49-F238E27FC236}">
              <a16:creationId xmlns:a16="http://schemas.microsoft.com/office/drawing/2014/main" id="{F8BE105F-EFAB-4F80-A17A-CDFAA475A18E}"/>
            </a:ext>
          </a:extLst>
        </xdr:cNvPr>
        <xdr:cNvSpPr txBox="1"/>
      </xdr:nvSpPr>
      <xdr:spPr>
        <a:xfrm>
          <a:off x="635508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322" name="TextBox 2321">
          <a:extLst>
            <a:ext uri="{FF2B5EF4-FFF2-40B4-BE49-F238E27FC236}">
              <a16:creationId xmlns:a16="http://schemas.microsoft.com/office/drawing/2014/main" id="{DDFB2613-9E0B-407B-8DE1-49A933ACA9C2}"/>
            </a:ext>
          </a:extLst>
        </xdr:cNvPr>
        <xdr:cNvSpPr txBox="1"/>
      </xdr:nvSpPr>
      <xdr:spPr>
        <a:xfrm>
          <a:off x="635222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839927"/>
    <xdr:sp macro="" textlink="">
      <xdr:nvSpPr>
        <xdr:cNvPr id="2323" name="TextBox 2322">
          <a:extLst>
            <a:ext uri="{FF2B5EF4-FFF2-40B4-BE49-F238E27FC236}">
              <a16:creationId xmlns:a16="http://schemas.microsoft.com/office/drawing/2014/main" id="{43897FB7-1DFB-40F1-8F0F-2F235B11DEA5}"/>
            </a:ext>
          </a:extLst>
        </xdr:cNvPr>
        <xdr:cNvSpPr txBox="1"/>
      </xdr:nvSpPr>
      <xdr:spPr>
        <a:xfrm>
          <a:off x="635317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324" name="TextBox 2323">
          <a:extLst>
            <a:ext uri="{FF2B5EF4-FFF2-40B4-BE49-F238E27FC236}">
              <a16:creationId xmlns:a16="http://schemas.microsoft.com/office/drawing/2014/main" id="{7A53FD24-3165-4F7C-B017-04368A0897A2}"/>
            </a:ext>
          </a:extLst>
        </xdr:cNvPr>
        <xdr:cNvSpPr txBox="1"/>
      </xdr:nvSpPr>
      <xdr:spPr>
        <a:xfrm>
          <a:off x="635222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382727"/>
    <xdr:sp macro="" textlink="">
      <xdr:nvSpPr>
        <xdr:cNvPr id="2325" name="TextBox 2324">
          <a:extLst>
            <a:ext uri="{FF2B5EF4-FFF2-40B4-BE49-F238E27FC236}">
              <a16:creationId xmlns:a16="http://schemas.microsoft.com/office/drawing/2014/main" id="{0322FE69-2E36-4159-9D47-D07AD60E4F3F}"/>
            </a:ext>
          </a:extLst>
        </xdr:cNvPr>
        <xdr:cNvSpPr txBox="1"/>
      </xdr:nvSpPr>
      <xdr:spPr>
        <a:xfrm>
          <a:off x="635317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1333500</xdr:colOff>
      <xdr:row>0</xdr:row>
      <xdr:rowOff>0</xdr:rowOff>
    </xdr:from>
    <xdr:ext cx="65" cy="1222654"/>
    <xdr:sp macro="" textlink="">
      <xdr:nvSpPr>
        <xdr:cNvPr id="2326" name="TextBox 2325">
          <a:extLst>
            <a:ext uri="{FF2B5EF4-FFF2-40B4-BE49-F238E27FC236}">
              <a16:creationId xmlns:a16="http://schemas.microsoft.com/office/drawing/2014/main" id="{01E1B46A-8660-406E-8ED5-0B72B3268F91}"/>
            </a:ext>
          </a:extLst>
        </xdr:cNvPr>
        <xdr:cNvSpPr txBox="1"/>
      </xdr:nvSpPr>
      <xdr:spPr>
        <a:xfrm>
          <a:off x="635508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327" name="TextBox 2326">
          <a:extLst>
            <a:ext uri="{FF2B5EF4-FFF2-40B4-BE49-F238E27FC236}">
              <a16:creationId xmlns:a16="http://schemas.microsoft.com/office/drawing/2014/main" id="{948C8A45-8365-4115-A957-A6BD204E805A}"/>
            </a:ext>
          </a:extLst>
        </xdr:cNvPr>
        <xdr:cNvSpPr txBox="1"/>
      </xdr:nvSpPr>
      <xdr:spPr>
        <a:xfrm>
          <a:off x="635222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839927"/>
    <xdr:sp macro="" textlink="">
      <xdr:nvSpPr>
        <xdr:cNvPr id="2328" name="TextBox 2327">
          <a:extLst>
            <a:ext uri="{FF2B5EF4-FFF2-40B4-BE49-F238E27FC236}">
              <a16:creationId xmlns:a16="http://schemas.microsoft.com/office/drawing/2014/main" id="{1E0CD3E2-547F-4A3C-924B-EAD1B1FF7E19}"/>
            </a:ext>
          </a:extLst>
        </xdr:cNvPr>
        <xdr:cNvSpPr txBox="1"/>
      </xdr:nvSpPr>
      <xdr:spPr>
        <a:xfrm>
          <a:off x="635317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329" name="TextBox 2328">
          <a:extLst>
            <a:ext uri="{FF2B5EF4-FFF2-40B4-BE49-F238E27FC236}">
              <a16:creationId xmlns:a16="http://schemas.microsoft.com/office/drawing/2014/main" id="{5FC7FDA9-9E10-4FE3-B7A3-E5E57EEA780F}"/>
            </a:ext>
          </a:extLst>
        </xdr:cNvPr>
        <xdr:cNvSpPr txBox="1"/>
      </xdr:nvSpPr>
      <xdr:spPr>
        <a:xfrm>
          <a:off x="635222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382727"/>
    <xdr:sp macro="" textlink="">
      <xdr:nvSpPr>
        <xdr:cNvPr id="2330" name="TextBox 2329">
          <a:extLst>
            <a:ext uri="{FF2B5EF4-FFF2-40B4-BE49-F238E27FC236}">
              <a16:creationId xmlns:a16="http://schemas.microsoft.com/office/drawing/2014/main" id="{E8389F78-2DBF-42D5-8AF7-7237E3BC605D}"/>
            </a:ext>
          </a:extLst>
        </xdr:cNvPr>
        <xdr:cNvSpPr txBox="1"/>
      </xdr:nvSpPr>
      <xdr:spPr>
        <a:xfrm>
          <a:off x="635317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1333500</xdr:colOff>
      <xdr:row>0</xdr:row>
      <xdr:rowOff>0</xdr:rowOff>
    </xdr:from>
    <xdr:ext cx="65" cy="1222654"/>
    <xdr:sp macro="" textlink="">
      <xdr:nvSpPr>
        <xdr:cNvPr id="2331" name="TextBox 2330">
          <a:extLst>
            <a:ext uri="{FF2B5EF4-FFF2-40B4-BE49-F238E27FC236}">
              <a16:creationId xmlns:a16="http://schemas.microsoft.com/office/drawing/2014/main" id="{D26A3123-D296-4F0F-BA74-721F85EFBF7C}"/>
            </a:ext>
          </a:extLst>
        </xdr:cNvPr>
        <xdr:cNvSpPr txBox="1"/>
      </xdr:nvSpPr>
      <xdr:spPr>
        <a:xfrm>
          <a:off x="635508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332" name="TextBox 2331">
          <a:extLst>
            <a:ext uri="{FF2B5EF4-FFF2-40B4-BE49-F238E27FC236}">
              <a16:creationId xmlns:a16="http://schemas.microsoft.com/office/drawing/2014/main" id="{46BEB605-CAB2-4D03-9F66-C7F394850DFD}"/>
            </a:ext>
          </a:extLst>
        </xdr:cNvPr>
        <xdr:cNvSpPr txBox="1"/>
      </xdr:nvSpPr>
      <xdr:spPr>
        <a:xfrm>
          <a:off x="635222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839927"/>
    <xdr:sp macro="" textlink="">
      <xdr:nvSpPr>
        <xdr:cNvPr id="2333" name="TextBox 2332">
          <a:extLst>
            <a:ext uri="{FF2B5EF4-FFF2-40B4-BE49-F238E27FC236}">
              <a16:creationId xmlns:a16="http://schemas.microsoft.com/office/drawing/2014/main" id="{614C4E52-0A66-41D2-B502-7074A54FCD1B}"/>
            </a:ext>
          </a:extLst>
        </xdr:cNvPr>
        <xdr:cNvSpPr txBox="1"/>
      </xdr:nvSpPr>
      <xdr:spPr>
        <a:xfrm>
          <a:off x="635317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334" name="TextBox 2333">
          <a:extLst>
            <a:ext uri="{FF2B5EF4-FFF2-40B4-BE49-F238E27FC236}">
              <a16:creationId xmlns:a16="http://schemas.microsoft.com/office/drawing/2014/main" id="{7F39C581-077E-4D47-B373-9EA9C9F375D1}"/>
            </a:ext>
          </a:extLst>
        </xdr:cNvPr>
        <xdr:cNvSpPr txBox="1"/>
      </xdr:nvSpPr>
      <xdr:spPr>
        <a:xfrm>
          <a:off x="635222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382727"/>
    <xdr:sp macro="" textlink="">
      <xdr:nvSpPr>
        <xdr:cNvPr id="2335" name="TextBox 2334">
          <a:extLst>
            <a:ext uri="{FF2B5EF4-FFF2-40B4-BE49-F238E27FC236}">
              <a16:creationId xmlns:a16="http://schemas.microsoft.com/office/drawing/2014/main" id="{A1ABEA60-4D5F-4EAE-86F0-0466251D48F7}"/>
            </a:ext>
          </a:extLst>
        </xdr:cNvPr>
        <xdr:cNvSpPr txBox="1"/>
      </xdr:nvSpPr>
      <xdr:spPr>
        <a:xfrm>
          <a:off x="635317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1333500</xdr:colOff>
      <xdr:row>0</xdr:row>
      <xdr:rowOff>0</xdr:rowOff>
    </xdr:from>
    <xdr:ext cx="65" cy="1222654"/>
    <xdr:sp macro="" textlink="">
      <xdr:nvSpPr>
        <xdr:cNvPr id="2336" name="TextBox 2335">
          <a:extLst>
            <a:ext uri="{FF2B5EF4-FFF2-40B4-BE49-F238E27FC236}">
              <a16:creationId xmlns:a16="http://schemas.microsoft.com/office/drawing/2014/main" id="{39209E7F-226F-44D0-B6A4-E98AE80BDF14}"/>
            </a:ext>
          </a:extLst>
        </xdr:cNvPr>
        <xdr:cNvSpPr txBox="1"/>
      </xdr:nvSpPr>
      <xdr:spPr>
        <a:xfrm>
          <a:off x="635508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337" name="TextBox 2336">
          <a:extLst>
            <a:ext uri="{FF2B5EF4-FFF2-40B4-BE49-F238E27FC236}">
              <a16:creationId xmlns:a16="http://schemas.microsoft.com/office/drawing/2014/main" id="{B3DFE146-0486-4478-93C6-B138C3E50D8E}"/>
            </a:ext>
          </a:extLst>
        </xdr:cNvPr>
        <xdr:cNvSpPr txBox="1"/>
      </xdr:nvSpPr>
      <xdr:spPr>
        <a:xfrm>
          <a:off x="635222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839927"/>
    <xdr:sp macro="" textlink="">
      <xdr:nvSpPr>
        <xdr:cNvPr id="2338" name="TextBox 2337">
          <a:extLst>
            <a:ext uri="{FF2B5EF4-FFF2-40B4-BE49-F238E27FC236}">
              <a16:creationId xmlns:a16="http://schemas.microsoft.com/office/drawing/2014/main" id="{94BECA0B-963A-4C53-8D37-7DB97EFD77C1}"/>
            </a:ext>
          </a:extLst>
        </xdr:cNvPr>
        <xdr:cNvSpPr txBox="1"/>
      </xdr:nvSpPr>
      <xdr:spPr>
        <a:xfrm>
          <a:off x="635317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339" name="TextBox 2338">
          <a:extLst>
            <a:ext uri="{FF2B5EF4-FFF2-40B4-BE49-F238E27FC236}">
              <a16:creationId xmlns:a16="http://schemas.microsoft.com/office/drawing/2014/main" id="{5B64454B-B4E9-443C-AA7C-8B82DCE327F0}"/>
            </a:ext>
          </a:extLst>
        </xdr:cNvPr>
        <xdr:cNvSpPr txBox="1"/>
      </xdr:nvSpPr>
      <xdr:spPr>
        <a:xfrm>
          <a:off x="635222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382727"/>
    <xdr:sp macro="" textlink="">
      <xdr:nvSpPr>
        <xdr:cNvPr id="2340" name="TextBox 2339">
          <a:extLst>
            <a:ext uri="{FF2B5EF4-FFF2-40B4-BE49-F238E27FC236}">
              <a16:creationId xmlns:a16="http://schemas.microsoft.com/office/drawing/2014/main" id="{6F1B8B0E-D858-4DD4-A5D0-A2E3E5946C99}"/>
            </a:ext>
          </a:extLst>
        </xdr:cNvPr>
        <xdr:cNvSpPr txBox="1"/>
      </xdr:nvSpPr>
      <xdr:spPr>
        <a:xfrm>
          <a:off x="635317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1333500</xdr:colOff>
      <xdr:row>0</xdr:row>
      <xdr:rowOff>0</xdr:rowOff>
    </xdr:from>
    <xdr:ext cx="65" cy="1222654"/>
    <xdr:sp macro="" textlink="">
      <xdr:nvSpPr>
        <xdr:cNvPr id="2341" name="TextBox 2340">
          <a:extLst>
            <a:ext uri="{FF2B5EF4-FFF2-40B4-BE49-F238E27FC236}">
              <a16:creationId xmlns:a16="http://schemas.microsoft.com/office/drawing/2014/main" id="{1485A815-D41B-4FB6-AE28-CCF4494E900E}"/>
            </a:ext>
          </a:extLst>
        </xdr:cNvPr>
        <xdr:cNvSpPr txBox="1"/>
      </xdr:nvSpPr>
      <xdr:spPr>
        <a:xfrm>
          <a:off x="635508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342" name="TextBox 2341">
          <a:extLst>
            <a:ext uri="{FF2B5EF4-FFF2-40B4-BE49-F238E27FC236}">
              <a16:creationId xmlns:a16="http://schemas.microsoft.com/office/drawing/2014/main" id="{3D593810-E97C-471B-A57C-B04EB10C0268}"/>
            </a:ext>
          </a:extLst>
        </xdr:cNvPr>
        <xdr:cNvSpPr txBox="1"/>
      </xdr:nvSpPr>
      <xdr:spPr>
        <a:xfrm>
          <a:off x="635222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839927"/>
    <xdr:sp macro="" textlink="">
      <xdr:nvSpPr>
        <xdr:cNvPr id="2343" name="TextBox 2342">
          <a:extLst>
            <a:ext uri="{FF2B5EF4-FFF2-40B4-BE49-F238E27FC236}">
              <a16:creationId xmlns:a16="http://schemas.microsoft.com/office/drawing/2014/main" id="{405508CF-1E72-4244-8698-033CE3606CDE}"/>
            </a:ext>
          </a:extLst>
        </xdr:cNvPr>
        <xdr:cNvSpPr txBox="1"/>
      </xdr:nvSpPr>
      <xdr:spPr>
        <a:xfrm>
          <a:off x="635317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344" name="TextBox 2343">
          <a:extLst>
            <a:ext uri="{FF2B5EF4-FFF2-40B4-BE49-F238E27FC236}">
              <a16:creationId xmlns:a16="http://schemas.microsoft.com/office/drawing/2014/main" id="{D0F2D370-5567-4A0E-9E1C-A005B07F6598}"/>
            </a:ext>
          </a:extLst>
        </xdr:cNvPr>
        <xdr:cNvSpPr txBox="1"/>
      </xdr:nvSpPr>
      <xdr:spPr>
        <a:xfrm>
          <a:off x="635222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382727"/>
    <xdr:sp macro="" textlink="">
      <xdr:nvSpPr>
        <xdr:cNvPr id="2345" name="TextBox 2344">
          <a:extLst>
            <a:ext uri="{FF2B5EF4-FFF2-40B4-BE49-F238E27FC236}">
              <a16:creationId xmlns:a16="http://schemas.microsoft.com/office/drawing/2014/main" id="{52F19576-CF12-497D-95A5-90C04C281AC0}"/>
            </a:ext>
          </a:extLst>
        </xdr:cNvPr>
        <xdr:cNvSpPr txBox="1"/>
      </xdr:nvSpPr>
      <xdr:spPr>
        <a:xfrm>
          <a:off x="635317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1333500</xdr:colOff>
      <xdr:row>0</xdr:row>
      <xdr:rowOff>0</xdr:rowOff>
    </xdr:from>
    <xdr:ext cx="65" cy="1222654"/>
    <xdr:sp macro="" textlink="">
      <xdr:nvSpPr>
        <xdr:cNvPr id="2346" name="TextBox 2345">
          <a:extLst>
            <a:ext uri="{FF2B5EF4-FFF2-40B4-BE49-F238E27FC236}">
              <a16:creationId xmlns:a16="http://schemas.microsoft.com/office/drawing/2014/main" id="{360B9353-5528-4B2A-A738-A364B03AE281}"/>
            </a:ext>
          </a:extLst>
        </xdr:cNvPr>
        <xdr:cNvSpPr txBox="1"/>
      </xdr:nvSpPr>
      <xdr:spPr>
        <a:xfrm>
          <a:off x="635508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347" name="TextBox 2346">
          <a:extLst>
            <a:ext uri="{FF2B5EF4-FFF2-40B4-BE49-F238E27FC236}">
              <a16:creationId xmlns:a16="http://schemas.microsoft.com/office/drawing/2014/main" id="{43ECE093-4E3E-4870-9059-6F7A3623F9B7}"/>
            </a:ext>
          </a:extLst>
        </xdr:cNvPr>
        <xdr:cNvSpPr txBox="1"/>
      </xdr:nvSpPr>
      <xdr:spPr>
        <a:xfrm>
          <a:off x="635222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839927"/>
    <xdr:sp macro="" textlink="">
      <xdr:nvSpPr>
        <xdr:cNvPr id="2348" name="TextBox 2347">
          <a:extLst>
            <a:ext uri="{FF2B5EF4-FFF2-40B4-BE49-F238E27FC236}">
              <a16:creationId xmlns:a16="http://schemas.microsoft.com/office/drawing/2014/main" id="{F0E31BBF-0C1E-4A95-A5EA-54F87E0632D7}"/>
            </a:ext>
          </a:extLst>
        </xdr:cNvPr>
        <xdr:cNvSpPr txBox="1"/>
      </xdr:nvSpPr>
      <xdr:spPr>
        <a:xfrm>
          <a:off x="635317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349" name="TextBox 2348">
          <a:extLst>
            <a:ext uri="{FF2B5EF4-FFF2-40B4-BE49-F238E27FC236}">
              <a16:creationId xmlns:a16="http://schemas.microsoft.com/office/drawing/2014/main" id="{70921F52-2D88-44AE-9800-A03D8A6A5BBE}"/>
            </a:ext>
          </a:extLst>
        </xdr:cNvPr>
        <xdr:cNvSpPr txBox="1"/>
      </xdr:nvSpPr>
      <xdr:spPr>
        <a:xfrm>
          <a:off x="635222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382727"/>
    <xdr:sp macro="" textlink="">
      <xdr:nvSpPr>
        <xdr:cNvPr id="2350" name="TextBox 2349">
          <a:extLst>
            <a:ext uri="{FF2B5EF4-FFF2-40B4-BE49-F238E27FC236}">
              <a16:creationId xmlns:a16="http://schemas.microsoft.com/office/drawing/2014/main" id="{F6DA5106-1456-409B-AFCA-046AA1BAF984}"/>
            </a:ext>
          </a:extLst>
        </xdr:cNvPr>
        <xdr:cNvSpPr txBox="1"/>
      </xdr:nvSpPr>
      <xdr:spPr>
        <a:xfrm>
          <a:off x="635317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1333500</xdr:colOff>
      <xdr:row>0</xdr:row>
      <xdr:rowOff>0</xdr:rowOff>
    </xdr:from>
    <xdr:ext cx="65" cy="1222654"/>
    <xdr:sp macro="" textlink="">
      <xdr:nvSpPr>
        <xdr:cNvPr id="2351" name="TextBox 2350">
          <a:extLst>
            <a:ext uri="{FF2B5EF4-FFF2-40B4-BE49-F238E27FC236}">
              <a16:creationId xmlns:a16="http://schemas.microsoft.com/office/drawing/2014/main" id="{025A7D0F-73F8-4BBB-BD84-C60E8B43C5C6}"/>
            </a:ext>
          </a:extLst>
        </xdr:cNvPr>
        <xdr:cNvSpPr txBox="1"/>
      </xdr:nvSpPr>
      <xdr:spPr>
        <a:xfrm>
          <a:off x="635508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352" name="TextBox 2351">
          <a:extLst>
            <a:ext uri="{FF2B5EF4-FFF2-40B4-BE49-F238E27FC236}">
              <a16:creationId xmlns:a16="http://schemas.microsoft.com/office/drawing/2014/main" id="{74A0BD06-AD49-4EB5-83CB-73F62E204282}"/>
            </a:ext>
          </a:extLst>
        </xdr:cNvPr>
        <xdr:cNvSpPr txBox="1"/>
      </xdr:nvSpPr>
      <xdr:spPr>
        <a:xfrm>
          <a:off x="635222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839927"/>
    <xdr:sp macro="" textlink="">
      <xdr:nvSpPr>
        <xdr:cNvPr id="2353" name="TextBox 2352">
          <a:extLst>
            <a:ext uri="{FF2B5EF4-FFF2-40B4-BE49-F238E27FC236}">
              <a16:creationId xmlns:a16="http://schemas.microsoft.com/office/drawing/2014/main" id="{407AC011-9BE9-4087-A3C2-B1E8E42EB364}"/>
            </a:ext>
          </a:extLst>
        </xdr:cNvPr>
        <xdr:cNvSpPr txBox="1"/>
      </xdr:nvSpPr>
      <xdr:spPr>
        <a:xfrm>
          <a:off x="635317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354" name="TextBox 2353">
          <a:extLst>
            <a:ext uri="{FF2B5EF4-FFF2-40B4-BE49-F238E27FC236}">
              <a16:creationId xmlns:a16="http://schemas.microsoft.com/office/drawing/2014/main" id="{5EBBE5F7-89B9-4E82-A81F-18F16305DACF}"/>
            </a:ext>
          </a:extLst>
        </xdr:cNvPr>
        <xdr:cNvSpPr txBox="1"/>
      </xdr:nvSpPr>
      <xdr:spPr>
        <a:xfrm>
          <a:off x="635222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382727"/>
    <xdr:sp macro="" textlink="">
      <xdr:nvSpPr>
        <xdr:cNvPr id="2355" name="TextBox 2354">
          <a:extLst>
            <a:ext uri="{FF2B5EF4-FFF2-40B4-BE49-F238E27FC236}">
              <a16:creationId xmlns:a16="http://schemas.microsoft.com/office/drawing/2014/main" id="{2C65D2E2-46CE-486F-BC4B-89C867C504E7}"/>
            </a:ext>
          </a:extLst>
        </xdr:cNvPr>
        <xdr:cNvSpPr txBox="1"/>
      </xdr:nvSpPr>
      <xdr:spPr>
        <a:xfrm>
          <a:off x="635317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1333500</xdr:colOff>
      <xdr:row>0</xdr:row>
      <xdr:rowOff>0</xdr:rowOff>
    </xdr:from>
    <xdr:ext cx="65" cy="1222654"/>
    <xdr:sp macro="" textlink="">
      <xdr:nvSpPr>
        <xdr:cNvPr id="2356" name="TextBox 2355">
          <a:extLst>
            <a:ext uri="{FF2B5EF4-FFF2-40B4-BE49-F238E27FC236}">
              <a16:creationId xmlns:a16="http://schemas.microsoft.com/office/drawing/2014/main" id="{40DB5359-7371-44AE-87B4-3F494D7A9F0E}"/>
            </a:ext>
          </a:extLst>
        </xdr:cNvPr>
        <xdr:cNvSpPr txBox="1"/>
      </xdr:nvSpPr>
      <xdr:spPr>
        <a:xfrm>
          <a:off x="635508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357" name="TextBox 2356">
          <a:extLst>
            <a:ext uri="{FF2B5EF4-FFF2-40B4-BE49-F238E27FC236}">
              <a16:creationId xmlns:a16="http://schemas.microsoft.com/office/drawing/2014/main" id="{EC607781-55F4-4DB5-A09A-4B6FD61226DA}"/>
            </a:ext>
          </a:extLst>
        </xdr:cNvPr>
        <xdr:cNvSpPr txBox="1"/>
      </xdr:nvSpPr>
      <xdr:spPr>
        <a:xfrm>
          <a:off x="635222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839927"/>
    <xdr:sp macro="" textlink="">
      <xdr:nvSpPr>
        <xdr:cNvPr id="2358" name="TextBox 2357">
          <a:extLst>
            <a:ext uri="{FF2B5EF4-FFF2-40B4-BE49-F238E27FC236}">
              <a16:creationId xmlns:a16="http://schemas.microsoft.com/office/drawing/2014/main" id="{46C89A08-DF6C-4A53-BDAD-7BE9B0419601}"/>
            </a:ext>
          </a:extLst>
        </xdr:cNvPr>
        <xdr:cNvSpPr txBox="1"/>
      </xdr:nvSpPr>
      <xdr:spPr>
        <a:xfrm>
          <a:off x="635317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359" name="TextBox 2358">
          <a:extLst>
            <a:ext uri="{FF2B5EF4-FFF2-40B4-BE49-F238E27FC236}">
              <a16:creationId xmlns:a16="http://schemas.microsoft.com/office/drawing/2014/main" id="{AC086F4A-5488-4E86-88FF-2B72F59D79FB}"/>
            </a:ext>
          </a:extLst>
        </xdr:cNvPr>
        <xdr:cNvSpPr txBox="1"/>
      </xdr:nvSpPr>
      <xdr:spPr>
        <a:xfrm>
          <a:off x="635222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382727"/>
    <xdr:sp macro="" textlink="">
      <xdr:nvSpPr>
        <xdr:cNvPr id="2360" name="TextBox 2359">
          <a:extLst>
            <a:ext uri="{FF2B5EF4-FFF2-40B4-BE49-F238E27FC236}">
              <a16:creationId xmlns:a16="http://schemas.microsoft.com/office/drawing/2014/main" id="{FFF53F2B-7B32-4E81-96D1-4E246AD7F21D}"/>
            </a:ext>
          </a:extLst>
        </xdr:cNvPr>
        <xdr:cNvSpPr txBox="1"/>
      </xdr:nvSpPr>
      <xdr:spPr>
        <a:xfrm>
          <a:off x="635317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361" name="TextBox 2360">
          <a:extLst>
            <a:ext uri="{FF2B5EF4-FFF2-40B4-BE49-F238E27FC236}">
              <a16:creationId xmlns:a16="http://schemas.microsoft.com/office/drawing/2014/main" id="{A0C31FB6-BD16-4073-A396-A2DC719F5CAD}"/>
            </a:ext>
          </a:extLst>
        </xdr:cNvPr>
        <xdr:cNvSpPr txBox="1"/>
      </xdr:nvSpPr>
      <xdr:spPr>
        <a:xfrm>
          <a:off x="374523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362" name="TextBox 2361">
          <a:extLst>
            <a:ext uri="{FF2B5EF4-FFF2-40B4-BE49-F238E27FC236}">
              <a16:creationId xmlns:a16="http://schemas.microsoft.com/office/drawing/2014/main" id="{E06711A4-34C0-442D-85DB-912C6117A5D0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363" name="TextBox 2362">
          <a:extLst>
            <a:ext uri="{FF2B5EF4-FFF2-40B4-BE49-F238E27FC236}">
              <a16:creationId xmlns:a16="http://schemas.microsoft.com/office/drawing/2014/main" id="{F3CCF2CA-1665-46C3-B176-712EF1237B09}"/>
            </a:ext>
          </a:extLst>
        </xdr:cNvPr>
        <xdr:cNvSpPr txBox="1"/>
      </xdr:nvSpPr>
      <xdr:spPr>
        <a:xfrm>
          <a:off x="374332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364" name="TextBox 2363">
          <a:extLst>
            <a:ext uri="{FF2B5EF4-FFF2-40B4-BE49-F238E27FC236}">
              <a16:creationId xmlns:a16="http://schemas.microsoft.com/office/drawing/2014/main" id="{F2D0D853-0EC0-4013-B444-DEE6F61C7FE5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365" name="TextBox 2364">
          <a:extLst>
            <a:ext uri="{FF2B5EF4-FFF2-40B4-BE49-F238E27FC236}">
              <a16:creationId xmlns:a16="http://schemas.microsoft.com/office/drawing/2014/main" id="{5AF9754F-94FB-425B-B4CA-E279CEADA18E}"/>
            </a:ext>
          </a:extLst>
        </xdr:cNvPr>
        <xdr:cNvSpPr txBox="1"/>
      </xdr:nvSpPr>
      <xdr:spPr>
        <a:xfrm>
          <a:off x="374332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366" name="TextBox 2365">
          <a:extLst>
            <a:ext uri="{FF2B5EF4-FFF2-40B4-BE49-F238E27FC236}">
              <a16:creationId xmlns:a16="http://schemas.microsoft.com/office/drawing/2014/main" id="{33F16FFB-2EB6-416B-85A3-20DF15D858D5}"/>
            </a:ext>
          </a:extLst>
        </xdr:cNvPr>
        <xdr:cNvSpPr txBox="1"/>
      </xdr:nvSpPr>
      <xdr:spPr>
        <a:xfrm>
          <a:off x="374523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367" name="TextBox 2366">
          <a:extLst>
            <a:ext uri="{FF2B5EF4-FFF2-40B4-BE49-F238E27FC236}">
              <a16:creationId xmlns:a16="http://schemas.microsoft.com/office/drawing/2014/main" id="{B17B4B7A-9B42-4997-9838-441920756AA8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368" name="TextBox 2367">
          <a:extLst>
            <a:ext uri="{FF2B5EF4-FFF2-40B4-BE49-F238E27FC236}">
              <a16:creationId xmlns:a16="http://schemas.microsoft.com/office/drawing/2014/main" id="{7633C6E2-3EDD-42B7-AB04-AA03DA9F7A10}"/>
            </a:ext>
          </a:extLst>
        </xdr:cNvPr>
        <xdr:cNvSpPr txBox="1"/>
      </xdr:nvSpPr>
      <xdr:spPr>
        <a:xfrm>
          <a:off x="374332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369" name="TextBox 2368">
          <a:extLst>
            <a:ext uri="{FF2B5EF4-FFF2-40B4-BE49-F238E27FC236}">
              <a16:creationId xmlns:a16="http://schemas.microsoft.com/office/drawing/2014/main" id="{E606E36E-FED3-4E86-8F5F-769E7BE42B81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370" name="TextBox 2369">
          <a:extLst>
            <a:ext uri="{FF2B5EF4-FFF2-40B4-BE49-F238E27FC236}">
              <a16:creationId xmlns:a16="http://schemas.microsoft.com/office/drawing/2014/main" id="{C50C0061-CDE6-4C9F-83EA-EE5B2FA45635}"/>
            </a:ext>
          </a:extLst>
        </xdr:cNvPr>
        <xdr:cNvSpPr txBox="1"/>
      </xdr:nvSpPr>
      <xdr:spPr>
        <a:xfrm>
          <a:off x="374332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371" name="TextBox 2370">
          <a:extLst>
            <a:ext uri="{FF2B5EF4-FFF2-40B4-BE49-F238E27FC236}">
              <a16:creationId xmlns:a16="http://schemas.microsoft.com/office/drawing/2014/main" id="{21D9DF15-39A0-43A3-A17D-B6D68DCBE1E9}"/>
            </a:ext>
          </a:extLst>
        </xdr:cNvPr>
        <xdr:cNvSpPr txBox="1"/>
      </xdr:nvSpPr>
      <xdr:spPr>
        <a:xfrm>
          <a:off x="374523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372" name="TextBox 2371">
          <a:extLst>
            <a:ext uri="{FF2B5EF4-FFF2-40B4-BE49-F238E27FC236}">
              <a16:creationId xmlns:a16="http://schemas.microsoft.com/office/drawing/2014/main" id="{7CF3F85F-4C4E-41AC-A846-DC95A4F4EF3A}"/>
            </a:ext>
          </a:extLst>
        </xdr:cNvPr>
        <xdr:cNvSpPr txBox="1"/>
      </xdr:nvSpPr>
      <xdr:spPr>
        <a:xfrm>
          <a:off x="374332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373" name="TextBox 2372">
          <a:extLst>
            <a:ext uri="{FF2B5EF4-FFF2-40B4-BE49-F238E27FC236}">
              <a16:creationId xmlns:a16="http://schemas.microsoft.com/office/drawing/2014/main" id="{4B21F86A-48D4-460D-A45C-AEDB8687462F}"/>
            </a:ext>
          </a:extLst>
        </xdr:cNvPr>
        <xdr:cNvSpPr txBox="1"/>
      </xdr:nvSpPr>
      <xdr:spPr>
        <a:xfrm>
          <a:off x="374523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374" name="TextBox 2373">
          <a:extLst>
            <a:ext uri="{FF2B5EF4-FFF2-40B4-BE49-F238E27FC236}">
              <a16:creationId xmlns:a16="http://schemas.microsoft.com/office/drawing/2014/main" id="{F31D92BC-9ED2-473B-A434-C334BECABD9E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375" name="TextBox 2374">
          <a:extLst>
            <a:ext uri="{FF2B5EF4-FFF2-40B4-BE49-F238E27FC236}">
              <a16:creationId xmlns:a16="http://schemas.microsoft.com/office/drawing/2014/main" id="{7C557103-F945-40E7-91C1-DEF40D7E70DA}"/>
            </a:ext>
          </a:extLst>
        </xdr:cNvPr>
        <xdr:cNvSpPr txBox="1"/>
      </xdr:nvSpPr>
      <xdr:spPr>
        <a:xfrm>
          <a:off x="374332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376" name="TextBox 2375">
          <a:extLst>
            <a:ext uri="{FF2B5EF4-FFF2-40B4-BE49-F238E27FC236}">
              <a16:creationId xmlns:a16="http://schemas.microsoft.com/office/drawing/2014/main" id="{FAD125B9-E04B-40FF-829E-30D03DC8C4E3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377" name="TextBox 2376">
          <a:extLst>
            <a:ext uri="{FF2B5EF4-FFF2-40B4-BE49-F238E27FC236}">
              <a16:creationId xmlns:a16="http://schemas.microsoft.com/office/drawing/2014/main" id="{3DF55AC7-25E4-42F5-ACB5-E66436F15162}"/>
            </a:ext>
          </a:extLst>
        </xdr:cNvPr>
        <xdr:cNvSpPr txBox="1"/>
      </xdr:nvSpPr>
      <xdr:spPr>
        <a:xfrm>
          <a:off x="374332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378" name="TextBox 2377">
          <a:extLst>
            <a:ext uri="{FF2B5EF4-FFF2-40B4-BE49-F238E27FC236}">
              <a16:creationId xmlns:a16="http://schemas.microsoft.com/office/drawing/2014/main" id="{1FF9F92C-E134-454C-A283-17ED97ED73B8}"/>
            </a:ext>
          </a:extLst>
        </xdr:cNvPr>
        <xdr:cNvSpPr txBox="1"/>
      </xdr:nvSpPr>
      <xdr:spPr>
        <a:xfrm>
          <a:off x="374523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379" name="TextBox 2378">
          <a:extLst>
            <a:ext uri="{FF2B5EF4-FFF2-40B4-BE49-F238E27FC236}">
              <a16:creationId xmlns:a16="http://schemas.microsoft.com/office/drawing/2014/main" id="{741CEDA5-B170-4377-91B0-AE78BBC807C2}"/>
            </a:ext>
          </a:extLst>
        </xdr:cNvPr>
        <xdr:cNvSpPr txBox="1"/>
      </xdr:nvSpPr>
      <xdr:spPr>
        <a:xfrm>
          <a:off x="374332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380" name="TextBox 2379">
          <a:extLst>
            <a:ext uri="{FF2B5EF4-FFF2-40B4-BE49-F238E27FC236}">
              <a16:creationId xmlns:a16="http://schemas.microsoft.com/office/drawing/2014/main" id="{4108B684-28C2-493A-8279-DDE7360D876F}"/>
            </a:ext>
          </a:extLst>
        </xdr:cNvPr>
        <xdr:cNvSpPr txBox="1"/>
      </xdr:nvSpPr>
      <xdr:spPr>
        <a:xfrm>
          <a:off x="374523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381" name="TextBox 2380">
          <a:extLst>
            <a:ext uri="{FF2B5EF4-FFF2-40B4-BE49-F238E27FC236}">
              <a16:creationId xmlns:a16="http://schemas.microsoft.com/office/drawing/2014/main" id="{4A1A5291-7C5F-485C-8C29-A05E5C771063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382" name="TextBox 2381">
          <a:extLst>
            <a:ext uri="{FF2B5EF4-FFF2-40B4-BE49-F238E27FC236}">
              <a16:creationId xmlns:a16="http://schemas.microsoft.com/office/drawing/2014/main" id="{7FB85DDD-D08E-433F-9D41-85140BB10E9B}"/>
            </a:ext>
          </a:extLst>
        </xdr:cNvPr>
        <xdr:cNvSpPr txBox="1"/>
      </xdr:nvSpPr>
      <xdr:spPr>
        <a:xfrm>
          <a:off x="374332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383" name="TextBox 2382">
          <a:extLst>
            <a:ext uri="{FF2B5EF4-FFF2-40B4-BE49-F238E27FC236}">
              <a16:creationId xmlns:a16="http://schemas.microsoft.com/office/drawing/2014/main" id="{3D76CEB9-D302-45BC-8075-CC7595CE7AB2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384" name="TextBox 2383">
          <a:extLst>
            <a:ext uri="{FF2B5EF4-FFF2-40B4-BE49-F238E27FC236}">
              <a16:creationId xmlns:a16="http://schemas.microsoft.com/office/drawing/2014/main" id="{073E4DC1-EBDA-4421-AD27-6E1BEF0ACED2}"/>
            </a:ext>
          </a:extLst>
        </xdr:cNvPr>
        <xdr:cNvSpPr txBox="1"/>
      </xdr:nvSpPr>
      <xdr:spPr>
        <a:xfrm>
          <a:off x="374332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385" name="TextBox 2384">
          <a:extLst>
            <a:ext uri="{FF2B5EF4-FFF2-40B4-BE49-F238E27FC236}">
              <a16:creationId xmlns:a16="http://schemas.microsoft.com/office/drawing/2014/main" id="{5C9C92A6-6EDA-456F-85AD-2DB26188745A}"/>
            </a:ext>
          </a:extLst>
        </xdr:cNvPr>
        <xdr:cNvSpPr txBox="1"/>
      </xdr:nvSpPr>
      <xdr:spPr>
        <a:xfrm>
          <a:off x="374523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386" name="TextBox 2385">
          <a:extLst>
            <a:ext uri="{FF2B5EF4-FFF2-40B4-BE49-F238E27FC236}">
              <a16:creationId xmlns:a16="http://schemas.microsoft.com/office/drawing/2014/main" id="{E9F07DCF-54FD-4F13-8327-A66FB56D59AD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387" name="TextBox 2386">
          <a:extLst>
            <a:ext uri="{FF2B5EF4-FFF2-40B4-BE49-F238E27FC236}">
              <a16:creationId xmlns:a16="http://schemas.microsoft.com/office/drawing/2014/main" id="{00B03FB3-0055-4490-96BA-B466017C4514}"/>
            </a:ext>
          </a:extLst>
        </xdr:cNvPr>
        <xdr:cNvSpPr txBox="1"/>
      </xdr:nvSpPr>
      <xdr:spPr>
        <a:xfrm>
          <a:off x="374332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388" name="TextBox 2387">
          <a:extLst>
            <a:ext uri="{FF2B5EF4-FFF2-40B4-BE49-F238E27FC236}">
              <a16:creationId xmlns:a16="http://schemas.microsoft.com/office/drawing/2014/main" id="{608991DE-99EE-4897-A43C-33A7279CB659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389" name="TextBox 2388">
          <a:extLst>
            <a:ext uri="{FF2B5EF4-FFF2-40B4-BE49-F238E27FC236}">
              <a16:creationId xmlns:a16="http://schemas.microsoft.com/office/drawing/2014/main" id="{C8034ECA-9D29-48F8-887E-1B1819284B80}"/>
            </a:ext>
          </a:extLst>
        </xdr:cNvPr>
        <xdr:cNvSpPr txBox="1"/>
      </xdr:nvSpPr>
      <xdr:spPr>
        <a:xfrm>
          <a:off x="374332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390" name="TextBox 2389">
          <a:extLst>
            <a:ext uri="{FF2B5EF4-FFF2-40B4-BE49-F238E27FC236}">
              <a16:creationId xmlns:a16="http://schemas.microsoft.com/office/drawing/2014/main" id="{9DD4001E-617D-40F6-87D7-CFEEF7B11B21}"/>
            </a:ext>
          </a:extLst>
        </xdr:cNvPr>
        <xdr:cNvSpPr txBox="1"/>
      </xdr:nvSpPr>
      <xdr:spPr>
        <a:xfrm>
          <a:off x="374523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391" name="TextBox 2390">
          <a:extLst>
            <a:ext uri="{FF2B5EF4-FFF2-40B4-BE49-F238E27FC236}">
              <a16:creationId xmlns:a16="http://schemas.microsoft.com/office/drawing/2014/main" id="{2DD50C07-16C4-4FE3-A240-188112BE546B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392" name="TextBox 2391">
          <a:extLst>
            <a:ext uri="{FF2B5EF4-FFF2-40B4-BE49-F238E27FC236}">
              <a16:creationId xmlns:a16="http://schemas.microsoft.com/office/drawing/2014/main" id="{74EFE0A5-8C80-4F6E-86F4-9CE0F3E21EC5}"/>
            </a:ext>
          </a:extLst>
        </xdr:cNvPr>
        <xdr:cNvSpPr txBox="1"/>
      </xdr:nvSpPr>
      <xdr:spPr>
        <a:xfrm>
          <a:off x="374332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393" name="TextBox 2392">
          <a:extLst>
            <a:ext uri="{FF2B5EF4-FFF2-40B4-BE49-F238E27FC236}">
              <a16:creationId xmlns:a16="http://schemas.microsoft.com/office/drawing/2014/main" id="{A406ED8B-7F8D-43AA-B061-7EDC69F74A14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394" name="TextBox 2393">
          <a:extLst>
            <a:ext uri="{FF2B5EF4-FFF2-40B4-BE49-F238E27FC236}">
              <a16:creationId xmlns:a16="http://schemas.microsoft.com/office/drawing/2014/main" id="{66471676-3F14-4B89-9EA4-E8870E85B144}"/>
            </a:ext>
          </a:extLst>
        </xdr:cNvPr>
        <xdr:cNvSpPr txBox="1"/>
      </xdr:nvSpPr>
      <xdr:spPr>
        <a:xfrm>
          <a:off x="374332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395" name="TextBox 2394">
          <a:extLst>
            <a:ext uri="{FF2B5EF4-FFF2-40B4-BE49-F238E27FC236}">
              <a16:creationId xmlns:a16="http://schemas.microsoft.com/office/drawing/2014/main" id="{68C28A59-6A13-4AE5-B709-39FB65D787A3}"/>
            </a:ext>
          </a:extLst>
        </xdr:cNvPr>
        <xdr:cNvSpPr txBox="1"/>
      </xdr:nvSpPr>
      <xdr:spPr>
        <a:xfrm>
          <a:off x="374523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396" name="TextBox 2395">
          <a:extLst>
            <a:ext uri="{FF2B5EF4-FFF2-40B4-BE49-F238E27FC236}">
              <a16:creationId xmlns:a16="http://schemas.microsoft.com/office/drawing/2014/main" id="{FE4D3D14-80C6-4B18-9340-F88D93ACD72F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397" name="TextBox 2396">
          <a:extLst>
            <a:ext uri="{FF2B5EF4-FFF2-40B4-BE49-F238E27FC236}">
              <a16:creationId xmlns:a16="http://schemas.microsoft.com/office/drawing/2014/main" id="{E25E64B3-C8F3-42CE-994F-91468A43F1F1}"/>
            </a:ext>
          </a:extLst>
        </xdr:cNvPr>
        <xdr:cNvSpPr txBox="1"/>
      </xdr:nvSpPr>
      <xdr:spPr>
        <a:xfrm>
          <a:off x="374332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398" name="TextBox 2397">
          <a:extLst>
            <a:ext uri="{FF2B5EF4-FFF2-40B4-BE49-F238E27FC236}">
              <a16:creationId xmlns:a16="http://schemas.microsoft.com/office/drawing/2014/main" id="{C7E033F3-4905-44CC-B955-1926D093366F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399" name="TextBox 2398">
          <a:extLst>
            <a:ext uri="{FF2B5EF4-FFF2-40B4-BE49-F238E27FC236}">
              <a16:creationId xmlns:a16="http://schemas.microsoft.com/office/drawing/2014/main" id="{45829030-3867-4536-A67A-1E7B47690608}"/>
            </a:ext>
          </a:extLst>
        </xdr:cNvPr>
        <xdr:cNvSpPr txBox="1"/>
      </xdr:nvSpPr>
      <xdr:spPr>
        <a:xfrm>
          <a:off x="374332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400" name="TextBox 2399">
          <a:extLst>
            <a:ext uri="{FF2B5EF4-FFF2-40B4-BE49-F238E27FC236}">
              <a16:creationId xmlns:a16="http://schemas.microsoft.com/office/drawing/2014/main" id="{C4FF5FB6-42EE-4EB6-98E0-1CDACA05BB56}"/>
            </a:ext>
          </a:extLst>
        </xdr:cNvPr>
        <xdr:cNvSpPr txBox="1"/>
      </xdr:nvSpPr>
      <xdr:spPr>
        <a:xfrm>
          <a:off x="374523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401" name="TextBox 2400">
          <a:extLst>
            <a:ext uri="{FF2B5EF4-FFF2-40B4-BE49-F238E27FC236}">
              <a16:creationId xmlns:a16="http://schemas.microsoft.com/office/drawing/2014/main" id="{D17C04C4-E849-4DCA-B3BD-23CD6BC7E50C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402" name="TextBox 2401">
          <a:extLst>
            <a:ext uri="{FF2B5EF4-FFF2-40B4-BE49-F238E27FC236}">
              <a16:creationId xmlns:a16="http://schemas.microsoft.com/office/drawing/2014/main" id="{B7A24FCF-6FD4-4D3B-81D0-6957C4602B0D}"/>
            </a:ext>
          </a:extLst>
        </xdr:cNvPr>
        <xdr:cNvSpPr txBox="1"/>
      </xdr:nvSpPr>
      <xdr:spPr>
        <a:xfrm>
          <a:off x="374332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403" name="TextBox 2402">
          <a:extLst>
            <a:ext uri="{FF2B5EF4-FFF2-40B4-BE49-F238E27FC236}">
              <a16:creationId xmlns:a16="http://schemas.microsoft.com/office/drawing/2014/main" id="{5E41925B-9296-4160-9DDC-95CC95F5D57F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404" name="TextBox 2403">
          <a:extLst>
            <a:ext uri="{FF2B5EF4-FFF2-40B4-BE49-F238E27FC236}">
              <a16:creationId xmlns:a16="http://schemas.microsoft.com/office/drawing/2014/main" id="{DB2173B0-D526-4A5C-A404-8FE86381948E}"/>
            </a:ext>
          </a:extLst>
        </xdr:cNvPr>
        <xdr:cNvSpPr txBox="1"/>
      </xdr:nvSpPr>
      <xdr:spPr>
        <a:xfrm>
          <a:off x="374332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405" name="TextBox 2404">
          <a:extLst>
            <a:ext uri="{FF2B5EF4-FFF2-40B4-BE49-F238E27FC236}">
              <a16:creationId xmlns:a16="http://schemas.microsoft.com/office/drawing/2014/main" id="{0E2AEA96-EE10-4DC0-A4B7-454F2666A06F}"/>
            </a:ext>
          </a:extLst>
        </xdr:cNvPr>
        <xdr:cNvSpPr txBox="1"/>
      </xdr:nvSpPr>
      <xdr:spPr>
        <a:xfrm>
          <a:off x="374523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406" name="TextBox 2405">
          <a:extLst>
            <a:ext uri="{FF2B5EF4-FFF2-40B4-BE49-F238E27FC236}">
              <a16:creationId xmlns:a16="http://schemas.microsoft.com/office/drawing/2014/main" id="{A0936FEF-590C-4B42-8011-9B30D65937BF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407" name="TextBox 2406">
          <a:extLst>
            <a:ext uri="{FF2B5EF4-FFF2-40B4-BE49-F238E27FC236}">
              <a16:creationId xmlns:a16="http://schemas.microsoft.com/office/drawing/2014/main" id="{1C7A126B-6A09-4EFA-AD79-5F8AF1B95825}"/>
            </a:ext>
          </a:extLst>
        </xdr:cNvPr>
        <xdr:cNvSpPr txBox="1"/>
      </xdr:nvSpPr>
      <xdr:spPr>
        <a:xfrm>
          <a:off x="374332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408" name="TextBox 2407">
          <a:extLst>
            <a:ext uri="{FF2B5EF4-FFF2-40B4-BE49-F238E27FC236}">
              <a16:creationId xmlns:a16="http://schemas.microsoft.com/office/drawing/2014/main" id="{3E496D30-177C-44B8-BF2A-52F095917051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409" name="TextBox 2408">
          <a:extLst>
            <a:ext uri="{FF2B5EF4-FFF2-40B4-BE49-F238E27FC236}">
              <a16:creationId xmlns:a16="http://schemas.microsoft.com/office/drawing/2014/main" id="{97114695-AEC8-4F4D-B5EA-EF3DE3FED6EF}"/>
            </a:ext>
          </a:extLst>
        </xdr:cNvPr>
        <xdr:cNvSpPr txBox="1"/>
      </xdr:nvSpPr>
      <xdr:spPr>
        <a:xfrm>
          <a:off x="374332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410" name="TextBox 2409">
          <a:extLst>
            <a:ext uri="{FF2B5EF4-FFF2-40B4-BE49-F238E27FC236}">
              <a16:creationId xmlns:a16="http://schemas.microsoft.com/office/drawing/2014/main" id="{82774C3B-CD6C-41A9-8835-45E785481136}"/>
            </a:ext>
          </a:extLst>
        </xdr:cNvPr>
        <xdr:cNvSpPr txBox="1"/>
      </xdr:nvSpPr>
      <xdr:spPr>
        <a:xfrm>
          <a:off x="374523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411" name="TextBox 2410">
          <a:extLst>
            <a:ext uri="{FF2B5EF4-FFF2-40B4-BE49-F238E27FC236}">
              <a16:creationId xmlns:a16="http://schemas.microsoft.com/office/drawing/2014/main" id="{F0528124-8F69-479C-BAED-D428DAEE0C2D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412" name="TextBox 2411">
          <a:extLst>
            <a:ext uri="{FF2B5EF4-FFF2-40B4-BE49-F238E27FC236}">
              <a16:creationId xmlns:a16="http://schemas.microsoft.com/office/drawing/2014/main" id="{A3EC0DD8-751B-4B6A-BD23-6C34CA34876B}"/>
            </a:ext>
          </a:extLst>
        </xdr:cNvPr>
        <xdr:cNvSpPr txBox="1"/>
      </xdr:nvSpPr>
      <xdr:spPr>
        <a:xfrm>
          <a:off x="374332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413" name="TextBox 2412">
          <a:extLst>
            <a:ext uri="{FF2B5EF4-FFF2-40B4-BE49-F238E27FC236}">
              <a16:creationId xmlns:a16="http://schemas.microsoft.com/office/drawing/2014/main" id="{6DE602C8-DEDF-49CB-8AB8-1CED232CDBB0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414" name="TextBox 2413">
          <a:extLst>
            <a:ext uri="{FF2B5EF4-FFF2-40B4-BE49-F238E27FC236}">
              <a16:creationId xmlns:a16="http://schemas.microsoft.com/office/drawing/2014/main" id="{7FC997AB-9C06-402E-B491-F03F1C54177C}"/>
            </a:ext>
          </a:extLst>
        </xdr:cNvPr>
        <xdr:cNvSpPr txBox="1"/>
      </xdr:nvSpPr>
      <xdr:spPr>
        <a:xfrm>
          <a:off x="374332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415" name="TextBox 2414">
          <a:extLst>
            <a:ext uri="{FF2B5EF4-FFF2-40B4-BE49-F238E27FC236}">
              <a16:creationId xmlns:a16="http://schemas.microsoft.com/office/drawing/2014/main" id="{3B158415-4A64-4949-AD60-1BE6BAEA6E22}"/>
            </a:ext>
          </a:extLst>
        </xdr:cNvPr>
        <xdr:cNvSpPr txBox="1"/>
      </xdr:nvSpPr>
      <xdr:spPr>
        <a:xfrm>
          <a:off x="374523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416" name="TextBox 2415">
          <a:extLst>
            <a:ext uri="{FF2B5EF4-FFF2-40B4-BE49-F238E27FC236}">
              <a16:creationId xmlns:a16="http://schemas.microsoft.com/office/drawing/2014/main" id="{0180195D-7CB6-457C-A554-631FD1FA5B8A}"/>
            </a:ext>
          </a:extLst>
        </xdr:cNvPr>
        <xdr:cNvSpPr txBox="1"/>
      </xdr:nvSpPr>
      <xdr:spPr>
        <a:xfrm>
          <a:off x="374332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417" name="TextBox 2416">
          <a:extLst>
            <a:ext uri="{FF2B5EF4-FFF2-40B4-BE49-F238E27FC236}">
              <a16:creationId xmlns:a16="http://schemas.microsoft.com/office/drawing/2014/main" id="{FE6AA1D3-C62F-41CD-A773-214534071C97}"/>
            </a:ext>
          </a:extLst>
        </xdr:cNvPr>
        <xdr:cNvSpPr txBox="1"/>
      </xdr:nvSpPr>
      <xdr:spPr>
        <a:xfrm>
          <a:off x="374523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418" name="TextBox 2417">
          <a:extLst>
            <a:ext uri="{FF2B5EF4-FFF2-40B4-BE49-F238E27FC236}">
              <a16:creationId xmlns:a16="http://schemas.microsoft.com/office/drawing/2014/main" id="{B449FBF2-BFA8-45FA-BE6B-EA11598631EA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419" name="TextBox 2418">
          <a:extLst>
            <a:ext uri="{FF2B5EF4-FFF2-40B4-BE49-F238E27FC236}">
              <a16:creationId xmlns:a16="http://schemas.microsoft.com/office/drawing/2014/main" id="{18255D98-794D-4B3A-BD86-358C57811B8A}"/>
            </a:ext>
          </a:extLst>
        </xdr:cNvPr>
        <xdr:cNvSpPr txBox="1"/>
      </xdr:nvSpPr>
      <xdr:spPr>
        <a:xfrm>
          <a:off x="374332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420" name="TextBox 2419">
          <a:extLst>
            <a:ext uri="{FF2B5EF4-FFF2-40B4-BE49-F238E27FC236}">
              <a16:creationId xmlns:a16="http://schemas.microsoft.com/office/drawing/2014/main" id="{F3989E56-545B-4C62-86A9-A14A871BD99E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421" name="TextBox 2420">
          <a:extLst>
            <a:ext uri="{FF2B5EF4-FFF2-40B4-BE49-F238E27FC236}">
              <a16:creationId xmlns:a16="http://schemas.microsoft.com/office/drawing/2014/main" id="{7329EE0A-8787-4157-A597-D73BF4D11771}"/>
            </a:ext>
          </a:extLst>
        </xdr:cNvPr>
        <xdr:cNvSpPr txBox="1"/>
      </xdr:nvSpPr>
      <xdr:spPr>
        <a:xfrm>
          <a:off x="374332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422" name="TextBox 2421">
          <a:extLst>
            <a:ext uri="{FF2B5EF4-FFF2-40B4-BE49-F238E27FC236}">
              <a16:creationId xmlns:a16="http://schemas.microsoft.com/office/drawing/2014/main" id="{B0C2747E-4F34-41DF-9D57-6DCE30C893F7}"/>
            </a:ext>
          </a:extLst>
        </xdr:cNvPr>
        <xdr:cNvSpPr txBox="1"/>
      </xdr:nvSpPr>
      <xdr:spPr>
        <a:xfrm>
          <a:off x="374523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423" name="TextBox 2422">
          <a:extLst>
            <a:ext uri="{FF2B5EF4-FFF2-40B4-BE49-F238E27FC236}">
              <a16:creationId xmlns:a16="http://schemas.microsoft.com/office/drawing/2014/main" id="{127758D7-594B-4BCC-A614-FBE3DFA8A5F2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424" name="TextBox 2423">
          <a:extLst>
            <a:ext uri="{FF2B5EF4-FFF2-40B4-BE49-F238E27FC236}">
              <a16:creationId xmlns:a16="http://schemas.microsoft.com/office/drawing/2014/main" id="{49F3FA94-0A80-4D98-9AAD-C3FA49D19E7B}"/>
            </a:ext>
          </a:extLst>
        </xdr:cNvPr>
        <xdr:cNvSpPr txBox="1"/>
      </xdr:nvSpPr>
      <xdr:spPr>
        <a:xfrm>
          <a:off x="374332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425" name="TextBox 2424">
          <a:extLst>
            <a:ext uri="{FF2B5EF4-FFF2-40B4-BE49-F238E27FC236}">
              <a16:creationId xmlns:a16="http://schemas.microsoft.com/office/drawing/2014/main" id="{4BF19264-1012-42AB-9453-EADFED4AAD3F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426" name="TextBox 2425">
          <a:extLst>
            <a:ext uri="{FF2B5EF4-FFF2-40B4-BE49-F238E27FC236}">
              <a16:creationId xmlns:a16="http://schemas.microsoft.com/office/drawing/2014/main" id="{CEE9BD9F-0E19-44E7-AF4B-D2DEDBBAEE21}"/>
            </a:ext>
          </a:extLst>
        </xdr:cNvPr>
        <xdr:cNvSpPr txBox="1"/>
      </xdr:nvSpPr>
      <xdr:spPr>
        <a:xfrm>
          <a:off x="374332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427" name="TextBox 2426">
          <a:extLst>
            <a:ext uri="{FF2B5EF4-FFF2-40B4-BE49-F238E27FC236}">
              <a16:creationId xmlns:a16="http://schemas.microsoft.com/office/drawing/2014/main" id="{B4EC3EF0-4774-45AF-8B9C-16EDE8B8C211}"/>
            </a:ext>
          </a:extLst>
        </xdr:cNvPr>
        <xdr:cNvSpPr txBox="1"/>
      </xdr:nvSpPr>
      <xdr:spPr>
        <a:xfrm>
          <a:off x="374523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428" name="TextBox 2427">
          <a:extLst>
            <a:ext uri="{FF2B5EF4-FFF2-40B4-BE49-F238E27FC236}">
              <a16:creationId xmlns:a16="http://schemas.microsoft.com/office/drawing/2014/main" id="{2580C3DF-B743-460D-BE72-2A281C492B24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429" name="TextBox 2428">
          <a:extLst>
            <a:ext uri="{FF2B5EF4-FFF2-40B4-BE49-F238E27FC236}">
              <a16:creationId xmlns:a16="http://schemas.microsoft.com/office/drawing/2014/main" id="{4FC0C25E-3ACD-4EF8-A1C1-112F6E4FC4EA}"/>
            </a:ext>
          </a:extLst>
        </xdr:cNvPr>
        <xdr:cNvSpPr txBox="1"/>
      </xdr:nvSpPr>
      <xdr:spPr>
        <a:xfrm>
          <a:off x="374332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430" name="TextBox 2429">
          <a:extLst>
            <a:ext uri="{FF2B5EF4-FFF2-40B4-BE49-F238E27FC236}">
              <a16:creationId xmlns:a16="http://schemas.microsoft.com/office/drawing/2014/main" id="{C53A7393-CB5A-438C-91FF-D54BD0B932DE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431" name="TextBox 2430">
          <a:extLst>
            <a:ext uri="{FF2B5EF4-FFF2-40B4-BE49-F238E27FC236}">
              <a16:creationId xmlns:a16="http://schemas.microsoft.com/office/drawing/2014/main" id="{FA88803D-F22B-44E6-B8E6-912F9D2F0175}"/>
            </a:ext>
          </a:extLst>
        </xdr:cNvPr>
        <xdr:cNvSpPr txBox="1"/>
      </xdr:nvSpPr>
      <xdr:spPr>
        <a:xfrm>
          <a:off x="374332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432" name="TextBox 2431">
          <a:extLst>
            <a:ext uri="{FF2B5EF4-FFF2-40B4-BE49-F238E27FC236}">
              <a16:creationId xmlns:a16="http://schemas.microsoft.com/office/drawing/2014/main" id="{1DFAE404-9B60-4E7A-B5FA-4A7CC16846C6}"/>
            </a:ext>
          </a:extLst>
        </xdr:cNvPr>
        <xdr:cNvSpPr txBox="1"/>
      </xdr:nvSpPr>
      <xdr:spPr>
        <a:xfrm>
          <a:off x="374523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433" name="TextBox 2432">
          <a:extLst>
            <a:ext uri="{FF2B5EF4-FFF2-40B4-BE49-F238E27FC236}">
              <a16:creationId xmlns:a16="http://schemas.microsoft.com/office/drawing/2014/main" id="{C42C7F4F-8989-4AFD-AC1E-AAA270C5F694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434" name="TextBox 2433">
          <a:extLst>
            <a:ext uri="{FF2B5EF4-FFF2-40B4-BE49-F238E27FC236}">
              <a16:creationId xmlns:a16="http://schemas.microsoft.com/office/drawing/2014/main" id="{8B586FC4-0183-4592-930A-D156E076980A}"/>
            </a:ext>
          </a:extLst>
        </xdr:cNvPr>
        <xdr:cNvSpPr txBox="1"/>
      </xdr:nvSpPr>
      <xdr:spPr>
        <a:xfrm>
          <a:off x="374332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435" name="TextBox 2434">
          <a:extLst>
            <a:ext uri="{FF2B5EF4-FFF2-40B4-BE49-F238E27FC236}">
              <a16:creationId xmlns:a16="http://schemas.microsoft.com/office/drawing/2014/main" id="{25794EF3-A60D-413D-B59F-2620A4E54647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436" name="TextBox 2435">
          <a:extLst>
            <a:ext uri="{FF2B5EF4-FFF2-40B4-BE49-F238E27FC236}">
              <a16:creationId xmlns:a16="http://schemas.microsoft.com/office/drawing/2014/main" id="{71D51BD5-99C1-49E1-881B-A138ED06C031}"/>
            </a:ext>
          </a:extLst>
        </xdr:cNvPr>
        <xdr:cNvSpPr txBox="1"/>
      </xdr:nvSpPr>
      <xdr:spPr>
        <a:xfrm>
          <a:off x="374332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437" name="TextBox 2436">
          <a:extLst>
            <a:ext uri="{FF2B5EF4-FFF2-40B4-BE49-F238E27FC236}">
              <a16:creationId xmlns:a16="http://schemas.microsoft.com/office/drawing/2014/main" id="{34861420-9A6F-4604-83D9-B4093A3AFBBB}"/>
            </a:ext>
          </a:extLst>
        </xdr:cNvPr>
        <xdr:cNvSpPr txBox="1"/>
      </xdr:nvSpPr>
      <xdr:spPr>
        <a:xfrm>
          <a:off x="374523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438" name="TextBox 2437">
          <a:extLst>
            <a:ext uri="{FF2B5EF4-FFF2-40B4-BE49-F238E27FC236}">
              <a16:creationId xmlns:a16="http://schemas.microsoft.com/office/drawing/2014/main" id="{33B50672-0EE4-4173-B518-7591EE7B5232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439" name="TextBox 2438">
          <a:extLst>
            <a:ext uri="{FF2B5EF4-FFF2-40B4-BE49-F238E27FC236}">
              <a16:creationId xmlns:a16="http://schemas.microsoft.com/office/drawing/2014/main" id="{3D8D328E-22BD-4E78-BF9A-E158A66B40C3}"/>
            </a:ext>
          </a:extLst>
        </xdr:cNvPr>
        <xdr:cNvSpPr txBox="1"/>
      </xdr:nvSpPr>
      <xdr:spPr>
        <a:xfrm>
          <a:off x="374332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440" name="TextBox 2439">
          <a:extLst>
            <a:ext uri="{FF2B5EF4-FFF2-40B4-BE49-F238E27FC236}">
              <a16:creationId xmlns:a16="http://schemas.microsoft.com/office/drawing/2014/main" id="{11CF3193-4C09-4726-B16A-6F0B8BD05430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441" name="TextBox 2440">
          <a:extLst>
            <a:ext uri="{FF2B5EF4-FFF2-40B4-BE49-F238E27FC236}">
              <a16:creationId xmlns:a16="http://schemas.microsoft.com/office/drawing/2014/main" id="{542E6865-43BF-4827-916B-53E852F1F8EA}"/>
            </a:ext>
          </a:extLst>
        </xdr:cNvPr>
        <xdr:cNvSpPr txBox="1"/>
      </xdr:nvSpPr>
      <xdr:spPr>
        <a:xfrm>
          <a:off x="374332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442" name="TextBox 2441">
          <a:extLst>
            <a:ext uri="{FF2B5EF4-FFF2-40B4-BE49-F238E27FC236}">
              <a16:creationId xmlns:a16="http://schemas.microsoft.com/office/drawing/2014/main" id="{526F0F65-DEB8-4DA7-9A43-1CCB38C04A49}"/>
            </a:ext>
          </a:extLst>
        </xdr:cNvPr>
        <xdr:cNvSpPr txBox="1"/>
      </xdr:nvSpPr>
      <xdr:spPr>
        <a:xfrm>
          <a:off x="374523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443" name="TextBox 2442">
          <a:extLst>
            <a:ext uri="{FF2B5EF4-FFF2-40B4-BE49-F238E27FC236}">
              <a16:creationId xmlns:a16="http://schemas.microsoft.com/office/drawing/2014/main" id="{3897FF16-0BE1-41CF-A9D5-87B0EDA451E8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444" name="TextBox 2443">
          <a:extLst>
            <a:ext uri="{FF2B5EF4-FFF2-40B4-BE49-F238E27FC236}">
              <a16:creationId xmlns:a16="http://schemas.microsoft.com/office/drawing/2014/main" id="{C085422F-3F4E-47C4-8E34-98C8DEA3B682}"/>
            </a:ext>
          </a:extLst>
        </xdr:cNvPr>
        <xdr:cNvSpPr txBox="1"/>
      </xdr:nvSpPr>
      <xdr:spPr>
        <a:xfrm>
          <a:off x="374332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445" name="TextBox 2444">
          <a:extLst>
            <a:ext uri="{FF2B5EF4-FFF2-40B4-BE49-F238E27FC236}">
              <a16:creationId xmlns:a16="http://schemas.microsoft.com/office/drawing/2014/main" id="{A67A6515-1A5D-40AF-987E-F742160E05AF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446" name="TextBox 2445">
          <a:extLst>
            <a:ext uri="{FF2B5EF4-FFF2-40B4-BE49-F238E27FC236}">
              <a16:creationId xmlns:a16="http://schemas.microsoft.com/office/drawing/2014/main" id="{A1292928-10A1-4A8A-A592-50EDA94AFD55}"/>
            </a:ext>
          </a:extLst>
        </xdr:cNvPr>
        <xdr:cNvSpPr txBox="1"/>
      </xdr:nvSpPr>
      <xdr:spPr>
        <a:xfrm>
          <a:off x="374332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447" name="TextBox 2446">
          <a:extLst>
            <a:ext uri="{FF2B5EF4-FFF2-40B4-BE49-F238E27FC236}">
              <a16:creationId xmlns:a16="http://schemas.microsoft.com/office/drawing/2014/main" id="{B0DD36E6-C524-44B1-B142-DCC687B47A56}"/>
            </a:ext>
          </a:extLst>
        </xdr:cNvPr>
        <xdr:cNvSpPr txBox="1"/>
      </xdr:nvSpPr>
      <xdr:spPr>
        <a:xfrm>
          <a:off x="374523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448" name="TextBox 2447">
          <a:extLst>
            <a:ext uri="{FF2B5EF4-FFF2-40B4-BE49-F238E27FC236}">
              <a16:creationId xmlns:a16="http://schemas.microsoft.com/office/drawing/2014/main" id="{CEA77AC5-98FB-4EDC-AD64-FBC865A99785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449" name="TextBox 2448">
          <a:extLst>
            <a:ext uri="{FF2B5EF4-FFF2-40B4-BE49-F238E27FC236}">
              <a16:creationId xmlns:a16="http://schemas.microsoft.com/office/drawing/2014/main" id="{06A361F7-240D-43F7-B677-8CFACF1F2B12}"/>
            </a:ext>
          </a:extLst>
        </xdr:cNvPr>
        <xdr:cNvSpPr txBox="1"/>
      </xdr:nvSpPr>
      <xdr:spPr>
        <a:xfrm>
          <a:off x="374332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450" name="TextBox 2449">
          <a:extLst>
            <a:ext uri="{FF2B5EF4-FFF2-40B4-BE49-F238E27FC236}">
              <a16:creationId xmlns:a16="http://schemas.microsoft.com/office/drawing/2014/main" id="{639CC52C-9B38-4152-9DF7-BA1ABBB0A343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451" name="TextBox 2450">
          <a:extLst>
            <a:ext uri="{FF2B5EF4-FFF2-40B4-BE49-F238E27FC236}">
              <a16:creationId xmlns:a16="http://schemas.microsoft.com/office/drawing/2014/main" id="{1F6D7E7D-CCFB-43F0-AA15-3A444D5127B8}"/>
            </a:ext>
          </a:extLst>
        </xdr:cNvPr>
        <xdr:cNvSpPr txBox="1"/>
      </xdr:nvSpPr>
      <xdr:spPr>
        <a:xfrm>
          <a:off x="374332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452" name="TextBox 2451">
          <a:extLst>
            <a:ext uri="{FF2B5EF4-FFF2-40B4-BE49-F238E27FC236}">
              <a16:creationId xmlns:a16="http://schemas.microsoft.com/office/drawing/2014/main" id="{2B69DA0F-04EE-4FF3-9B4D-B6E156C0A521}"/>
            </a:ext>
          </a:extLst>
        </xdr:cNvPr>
        <xdr:cNvSpPr txBox="1"/>
      </xdr:nvSpPr>
      <xdr:spPr>
        <a:xfrm>
          <a:off x="374523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453" name="TextBox 2452">
          <a:extLst>
            <a:ext uri="{FF2B5EF4-FFF2-40B4-BE49-F238E27FC236}">
              <a16:creationId xmlns:a16="http://schemas.microsoft.com/office/drawing/2014/main" id="{52849158-457F-48CF-B9E8-8B6862DFB4C0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454" name="TextBox 2453">
          <a:extLst>
            <a:ext uri="{FF2B5EF4-FFF2-40B4-BE49-F238E27FC236}">
              <a16:creationId xmlns:a16="http://schemas.microsoft.com/office/drawing/2014/main" id="{6701C1F7-F238-4408-BC33-FA5990E55FCC}"/>
            </a:ext>
          </a:extLst>
        </xdr:cNvPr>
        <xdr:cNvSpPr txBox="1"/>
      </xdr:nvSpPr>
      <xdr:spPr>
        <a:xfrm>
          <a:off x="374332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455" name="TextBox 2454">
          <a:extLst>
            <a:ext uri="{FF2B5EF4-FFF2-40B4-BE49-F238E27FC236}">
              <a16:creationId xmlns:a16="http://schemas.microsoft.com/office/drawing/2014/main" id="{51D0B241-9566-46B5-8718-A81E96D042C9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456" name="TextBox 2455">
          <a:extLst>
            <a:ext uri="{FF2B5EF4-FFF2-40B4-BE49-F238E27FC236}">
              <a16:creationId xmlns:a16="http://schemas.microsoft.com/office/drawing/2014/main" id="{B0DECB1A-EF89-4C9A-8956-3CBDEF28927B}"/>
            </a:ext>
          </a:extLst>
        </xdr:cNvPr>
        <xdr:cNvSpPr txBox="1"/>
      </xdr:nvSpPr>
      <xdr:spPr>
        <a:xfrm>
          <a:off x="374332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457" name="TextBox 2456">
          <a:extLst>
            <a:ext uri="{FF2B5EF4-FFF2-40B4-BE49-F238E27FC236}">
              <a16:creationId xmlns:a16="http://schemas.microsoft.com/office/drawing/2014/main" id="{8E1788B7-B764-4A49-A60C-73E091EFFED3}"/>
            </a:ext>
          </a:extLst>
        </xdr:cNvPr>
        <xdr:cNvSpPr txBox="1"/>
      </xdr:nvSpPr>
      <xdr:spPr>
        <a:xfrm>
          <a:off x="374523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458" name="TextBox 2457">
          <a:extLst>
            <a:ext uri="{FF2B5EF4-FFF2-40B4-BE49-F238E27FC236}">
              <a16:creationId xmlns:a16="http://schemas.microsoft.com/office/drawing/2014/main" id="{AFDC8B6A-989B-4683-9328-B9C2726D42C4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459" name="TextBox 2458">
          <a:extLst>
            <a:ext uri="{FF2B5EF4-FFF2-40B4-BE49-F238E27FC236}">
              <a16:creationId xmlns:a16="http://schemas.microsoft.com/office/drawing/2014/main" id="{EC1F6DA5-6917-4E0D-A17C-576DCDD8008F}"/>
            </a:ext>
          </a:extLst>
        </xdr:cNvPr>
        <xdr:cNvSpPr txBox="1"/>
      </xdr:nvSpPr>
      <xdr:spPr>
        <a:xfrm>
          <a:off x="374332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460" name="TextBox 2459">
          <a:extLst>
            <a:ext uri="{FF2B5EF4-FFF2-40B4-BE49-F238E27FC236}">
              <a16:creationId xmlns:a16="http://schemas.microsoft.com/office/drawing/2014/main" id="{A971ED64-6E79-4679-B60B-B745844269F4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461" name="TextBox 2460">
          <a:extLst>
            <a:ext uri="{FF2B5EF4-FFF2-40B4-BE49-F238E27FC236}">
              <a16:creationId xmlns:a16="http://schemas.microsoft.com/office/drawing/2014/main" id="{366C2F08-BBB1-4398-ACBF-CBB58B37612F}"/>
            </a:ext>
          </a:extLst>
        </xdr:cNvPr>
        <xdr:cNvSpPr txBox="1"/>
      </xdr:nvSpPr>
      <xdr:spPr>
        <a:xfrm>
          <a:off x="374332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462" name="TextBox 2461">
          <a:extLst>
            <a:ext uri="{FF2B5EF4-FFF2-40B4-BE49-F238E27FC236}">
              <a16:creationId xmlns:a16="http://schemas.microsoft.com/office/drawing/2014/main" id="{9E53B31B-E5AB-4815-AA13-472B585B0A33}"/>
            </a:ext>
          </a:extLst>
        </xdr:cNvPr>
        <xdr:cNvSpPr txBox="1"/>
      </xdr:nvSpPr>
      <xdr:spPr>
        <a:xfrm>
          <a:off x="374523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463" name="TextBox 2462">
          <a:extLst>
            <a:ext uri="{FF2B5EF4-FFF2-40B4-BE49-F238E27FC236}">
              <a16:creationId xmlns:a16="http://schemas.microsoft.com/office/drawing/2014/main" id="{429FEEE0-3BD8-4146-A3CE-52BB029D4245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464" name="TextBox 2463">
          <a:extLst>
            <a:ext uri="{FF2B5EF4-FFF2-40B4-BE49-F238E27FC236}">
              <a16:creationId xmlns:a16="http://schemas.microsoft.com/office/drawing/2014/main" id="{42ABBC5B-3502-4798-8288-1819EBF37CCD}"/>
            </a:ext>
          </a:extLst>
        </xdr:cNvPr>
        <xdr:cNvSpPr txBox="1"/>
      </xdr:nvSpPr>
      <xdr:spPr>
        <a:xfrm>
          <a:off x="374332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465" name="TextBox 2464">
          <a:extLst>
            <a:ext uri="{FF2B5EF4-FFF2-40B4-BE49-F238E27FC236}">
              <a16:creationId xmlns:a16="http://schemas.microsoft.com/office/drawing/2014/main" id="{86173C6F-47B9-4C4E-A8C9-59511D7B6548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466" name="TextBox 2465">
          <a:extLst>
            <a:ext uri="{FF2B5EF4-FFF2-40B4-BE49-F238E27FC236}">
              <a16:creationId xmlns:a16="http://schemas.microsoft.com/office/drawing/2014/main" id="{A060FEBE-B273-4CE8-ADB5-894717C1CF9C}"/>
            </a:ext>
          </a:extLst>
        </xdr:cNvPr>
        <xdr:cNvSpPr txBox="1"/>
      </xdr:nvSpPr>
      <xdr:spPr>
        <a:xfrm>
          <a:off x="374332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467" name="TextBox 2466">
          <a:extLst>
            <a:ext uri="{FF2B5EF4-FFF2-40B4-BE49-F238E27FC236}">
              <a16:creationId xmlns:a16="http://schemas.microsoft.com/office/drawing/2014/main" id="{40DCA768-740C-41A3-8D48-E9B4A3918A06}"/>
            </a:ext>
          </a:extLst>
        </xdr:cNvPr>
        <xdr:cNvSpPr txBox="1"/>
      </xdr:nvSpPr>
      <xdr:spPr>
        <a:xfrm>
          <a:off x="374523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468" name="TextBox 2467">
          <a:extLst>
            <a:ext uri="{FF2B5EF4-FFF2-40B4-BE49-F238E27FC236}">
              <a16:creationId xmlns:a16="http://schemas.microsoft.com/office/drawing/2014/main" id="{E271070B-4EB5-46CD-B7D9-ACD57A972748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469" name="TextBox 2468">
          <a:extLst>
            <a:ext uri="{FF2B5EF4-FFF2-40B4-BE49-F238E27FC236}">
              <a16:creationId xmlns:a16="http://schemas.microsoft.com/office/drawing/2014/main" id="{1F60338A-D911-41F8-AA5B-D031EE9AEA9D}"/>
            </a:ext>
          </a:extLst>
        </xdr:cNvPr>
        <xdr:cNvSpPr txBox="1"/>
      </xdr:nvSpPr>
      <xdr:spPr>
        <a:xfrm>
          <a:off x="374332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470" name="TextBox 2469">
          <a:extLst>
            <a:ext uri="{FF2B5EF4-FFF2-40B4-BE49-F238E27FC236}">
              <a16:creationId xmlns:a16="http://schemas.microsoft.com/office/drawing/2014/main" id="{46F64178-24EC-4189-8EB5-9E9FF67536C3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471" name="TextBox 2470">
          <a:extLst>
            <a:ext uri="{FF2B5EF4-FFF2-40B4-BE49-F238E27FC236}">
              <a16:creationId xmlns:a16="http://schemas.microsoft.com/office/drawing/2014/main" id="{C301259B-F30C-45ED-99B6-061FF535262C}"/>
            </a:ext>
          </a:extLst>
        </xdr:cNvPr>
        <xdr:cNvSpPr txBox="1"/>
      </xdr:nvSpPr>
      <xdr:spPr>
        <a:xfrm>
          <a:off x="374332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472" name="TextBox 2471">
          <a:extLst>
            <a:ext uri="{FF2B5EF4-FFF2-40B4-BE49-F238E27FC236}">
              <a16:creationId xmlns:a16="http://schemas.microsoft.com/office/drawing/2014/main" id="{EED15CCF-7A0E-4A22-9B4E-DEA1723E9053}"/>
            </a:ext>
          </a:extLst>
        </xdr:cNvPr>
        <xdr:cNvSpPr txBox="1"/>
      </xdr:nvSpPr>
      <xdr:spPr>
        <a:xfrm>
          <a:off x="374523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473" name="TextBox 2472">
          <a:extLst>
            <a:ext uri="{FF2B5EF4-FFF2-40B4-BE49-F238E27FC236}">
              <a16:creationId xmlns:a16="http://schemas.microsoft.com/office/drawing/2014/main" id="{A6F73562-8FF4-4FF6-A907-7D78CB8D262E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474" name="TextBox 2473">
          <a:extLst>
            <a:ext uri="{FF2B5EF4-FFF2-40B4-BE49-F238E27FC236}">
              <a16:creationId xmlns:a16="http://schemas.microsoft.com/office/drawing/2014/main" id="{0D8EFE36-C1E9-43EC-B1B3-19BF799C14A1}"/>
            </a:ext>
          </a:extLst>
        </xdr:cNvPr>
        <xdr:cNvSpPr txBox="1"/>
      </xdr:nvSpPr>
      <xdr:spPr>
        <a:xfrm>
          <a:off x="374332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475" name="TextBox 2474">
          <a:extLst>
            <a:ext uri="{FF2B5EF4-FFF2-40B4-BE49-F238E27FC236}">
              <a16:creationId xmlns:a16="http://schemas.microsoft.com/office/drawing/2014/main" id="{B55242D3-53F4-45DC-9F16-F7B036F8822B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476" name="TextBox 2475">
          <a:extLst>
            <a:ext uri="{FF2B5EF4-FFF2-40B4-BE49-F238E27FC236}">
              <a16:creationId xmlns:a16="http://schemas.microsoft.com/office/drawing/2014/main" id="{B996F4F2-8E33-47ED-A124-C3798242D36E}"/>
            </a:ext>
          </a:extLst>
        </xdr:cNvPr>
        <xdr:cNvSpPr txBox="1"/>
      </xdr:nvSpPr>
      <xdr:spPr>
        <a:xfrm>
          <a:off x="374332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477" name="TextBox 2476">
          <a:extLst>
            <a:ext uri="{FF2B5EF4-FFF2-40B4-BE49-F238E27FC236}">
              <a16:creationId xmlns:a16="http://schemas.microsoft.com/office/drawing/2014/main" id="{33CC8F5C-766E-4706-97F8-1738118D9C20}"/>
            </a:ext>
          </a:extLst>
        </xdr:cNvPr>
        <xdr:cNvSpPr txBox="1"/>
      </xdr:nvSpPr>
      <xdr:spPr>
        <a:xfrm>
          <a:off x="374523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478" name="TextBox 2477">
          <a:extLst>
            <a:ext uri="{FF2B5EF4-FFF2-40B4-BE49-F238E27FC236}">
              <a16:creationId xmlns:a16="http://schemas.microsoft.com/office/drawing/2014/main" id="{9514A1D4-D8C7-48CD-88A6-376AFE52C303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479" name="TextBox 2478">
          <a:extLst>
            <a:ext uri="{FF2B5EF4-FFF2-40B4-BE49-F238E27FC236}">
              <a16:creationId xmlns:a16="http://schemas.microsoft.com/office/drawing/2014/main" id="{367DC6C5-D7BF-4568-B94B-0DF95ED150AD}"/>
            </a:ext>
          </a:extLst>
        </xdr:cNvPr>
        <xdr:cNvSpPr txBox="1"/>
      </xdr:nvSpPr>
      <xdr:spPr>
        <a:xfrm>
          <a:off x="374332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480" name="TextBox 2479">
          <a:extLst>
            <a:ext uri="{FF2B5EF4-FFF2-40B4-BE49-F238E27FC236}">
              <a16:creationId xmlns:a16="http://schemas.microsoft.com/office/drawing/2014/main" id="{DD310838-4FD0-4540-801D-E68BB82CB778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481" name="TextBox 2480">
          <a:extLst>
            <a:ext uri="{FF2B5EF4-FFF2-40B4-BE49-F238E27FC236}">
              <a16:creationId xmlns:a16="http://schemas.microsoft.com/office/drawing/2014/main" id="{D53CB5AF-7C4A-4C19-AB02-D3F8D633FEC3}"/>
            </a:ext>
          </a:extLst>
        </xdr:cNvPr>
        <xdr:cNvSpPr txBox="1"/>
      </xdr:nvSpPr>
      <xdr:spPr>
        <a:xfrm>
          <a:off x="374332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482" name="TextBox 2481">
          <a:extLst>
            <a:ext uri="{FF2B5EF4-FFF2-40B4-BE49-F238E27FC236}">
              <a16:creationId xmlns:a16="http://schemas.microsoft.com/office/drawing/2014/main" id="{8C4F60F3-E1B5-423D-9B97-C24E20B0B2BF}"/>
            </a:ext>
          </a:extLst>
        </xdr:cNvPr>
        <xdr:cNvSpPr txBox="1"/>
      </xdr:nvSpPr>
      <xdr:spPr>
        <a:xfrm>
          <a:off x="374523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483" name="TextBox 2482">
          <a:extLst>
            <a:ext uri="{FF2B5EF4-FFF2-40B4-BE49-F238E27FC236}">
              <a16:creationId xmlns:a16="http://schemas.microsoft.com/office/drawing/2014/main" id="{DBA2A5BD-2FC0-4667-AFE4-F1C5A5357937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484" name="TextBox 2483">
          <a:extLst>
            <a:ext uri="{FF2B5EF4-FFF2-40B4-BE49-F238E27FC236}">
              <a16:creationId xmlns:a16="http://schemas.microsoft.com/office/drawing/2014/main" id="{804C63B7-A21F-4B96-96D1-A9B81874CD21}"/>
            </a:ext>
          </a:extLst>
        </xdr:cNvPr>
        <xdr:cNvSpPr txBox="1"/>
      </xdr:nvSpPr>
      <xdr:spPr>
        <a:xfrm>
          <a:off x="374332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485" name="TextBox 2484">
          <a:extLst>
            <a:ext uri="{FF2B5EF4-FFF2-40B4-BE49-F238E27FC236}">
              <a16:creationId xmlns:a16="http://schemas.microsoft.com/office/drawing/2014/main" id="{8434AE70-21B4-45C7-B50C-5668F31EA097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486" name="TextBox 2485">
          <a:extLst>
            <a:ext uri="{FF2B5EF4-FFF2-40B4-BE49-F238E27FC236}">
              <a16:creationId xmlns:a16="http://schemas.microsoft.com/office/drawing/2014/main" id="{6AF878B3-639C-41C0-94D9-98B4138B9737}"/>
            </a:ext>
          </a:extLst>
        </xdr:cNvPr>
        <xdr:cNvSpPr txBox="1"/>
      </xdr:nvSpPr>
      <xdr:spPr>
        <a:xfrm>
          <a:off x="374332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487" name="TextBox 2486">
          <a:extLst>
            <a:ext uri="{FF2B5EF4-FFF2-40B4-BE49-F238E27FC236}">
              <a16:creationId xmlns:a16="http://schemas.microsoft.com/office/drawing/2014/main" id="{B75B66D2-05F0-4C04-A1B0-D7702509665D}"/>
            </a:ext>
          </a:extLst>
        </xdr:cNvPr>
        <xdr:cNvSpPr txBox="1"/>
      </xdr:nvSpPr>
      <xdr:spPr>
        <a:xfrm>
          <a:off x="374523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488" name="TextBox 2487">
          <a:extLst>
            <a:ext uri="{FF2B5EF4-FFF2-40B4-BE49-F238E27FC236}">
              <a16:creationId xmlns:a16="http://schemas.microsoft.com/office/drawing/2014/main" id="{1E1E1C0A-C0A1-4F0A-908C-5740DC53F00F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489" name="TextBox 2488">
          <a:extLst>
            <a:ext uri="{FF2B5EF4-FFF2-40B4-BE49-F238E27FC236}">
              <a16:creationId xmlns:a16="http://schemas.microsoft.com/office/drawing/2014/main" id="{3CEA6E16-CD99-4E21-A4DF-C2AF84C37203}"/>
            </a:ext>
          </a:extLst>
        </xdr:cNvPr>
        <xdr:cNvSpPr txBox="1"/>
      </xdr:nvSpPr>
      <xdr:spPr>
        <a:xfrm>
          <a:off x="374332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490" name="TextBox 2489">
          <a:extLst>
            <a:ext uri="{FF2B5EF4-FFF2-40B4-BE49-F238E27FC236}">
              <a16:creationId xmlns:a16="http://schemas.microsoft.com/office/drawing/2014/main" id="{FFC372F3-0E9B-47B3-AD76-A15B8A7E252C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491" name="TextBox 2490">
          <a:extLst>
            <a:ext uri="{FF2B5EF4-FFF2-40B4-BE49-F238E27FC236}">
              <a16:creationId xmlns:a16="http://schemas.microsoft.com/office/drawing/2014/main" id="{DCCBA190-4E18-4799-858A-AF159D969680}"/>
            </a:ext>
          </a:extLst>
        </xdr:cNvPr>
        <xdr:cNvSpPr txBox="1"/>
      </xdr:nvSpPr>
      <xdr:spPr>
        <a:xfrm>
          <a:off x="374332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492" name="TextBox 2491">
          <a:extLst>
            <a:ext uri="{FF2B5EF4-FFF2-40B4-BE49-F238E27FC236}">
              <a16:creationId xmlns:a16="http://schemas.microsoft.com/office/drawing/2014/main" id="{B714918D-203E-481C-9DD3-4D97C6DF3640}"/>
            </a:ext>
          </a:extLst>
        </xdr:cNvPr>
        <xdr:cNvSpPr txBox="1"/>
      </xdr:nvSpPr>
      <xdr:spPr>
        <a:xfrm>
          <a:off x="374523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493" name="TextBox 2492">
          <a:extLst>
            <a:ext uri="{FF2B5EF4-FFF2-40B4-BE49-F238E27FC236}">
              <a16:creationId xmlns:a16="http://schemas.microsoft.com/office/drawing/2014/main" id="{BC550C70-0B9F-421F-9D8D-66A759F4205A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494" name="TextBox 2493">
          <a:extLst>
            <a:ext uri="{FF2B5EF4-FFF2-40B4-BE49-F238E27FC236}">
              <a16:creationId xmlns:a16="http://schemas.microsoft.com/office/drawing/2014/main" id="{8A6E1598-51A6-4EBC-8BFE-80DBDC815870}"/>
            </a:ext>
          </a:extLst>
        </xdr:cNvPr>
        <xdr:cNvSpPr txBox="1"/>
      </xdr:nvSpPr>
      <xdr:spPr>
        <a:xfrm>
          <a:off x="374332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495" name="TextBox 2494">
          <a:extLst>
            <a:ext uri="{FF2B5EF4-FFF2-40B4-BE49-F238E27FC236}">
              <a16:creationId xmlns:a16="http://schemas.microsoft.com/office/drawing/2014/main" id="{BBBBC2D0-9634-47C7-9336-306D12D4DA95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496" name="TextBox 2495">
          <a:extLst>
            <a:ext uri="{FF2B5EF4-FFF2-40B4-BE49-F238E27FC236}">
              <a16:creationId xmlns:a16="http://schemas.microsoft.com/office/drawing/2014/main" id="{73DADE95-B778-41A6-A8FD-CBDCE2D39B42}"/>
            </a:ext>
          </a:extLst>
        </xdr:cNvPr>
        <xdr:cNvSpPr txBox="1"/>
      </xdr:nvSpPr>
      <xdr:spPr>
        <a:xfrm>
          <a:off x="374332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497" name="TextBox 2496">
          <a:extLst>
            <a:ext uri="{FF2B5EF4-FFF2-40B4-BE49-F238E27FC236}">
              <a16:creationId xmlns:a16="http://schemas.microsoft.com/office/drawing/2014/main" id="{96B0C870-0755-4260-A9FD-B8FC5888D307}"/>
            </a:ext>
          </a:extLst>
        </xdr:cNvPr>
        <xdr:cNvSpPr txBox="1"/>
      </xdr:nvSpPr>
      <xdr:spPr>
        <a:xfrm>
          <a:off x="374523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498" name="TextBox 2497">
          <a:extLst>
            <a:ext uri="{FF2B5EF4-FFF2-40B4-BE49-F238E27FC236}">
              <a16:creationId xmlns:a16="http://schemas.microsoft.com/office/drawing/2014/main" id="{96D16A68-A2CE-4806-ABD0-AC28CC3D7CC6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499" name="TextBox 2498">
          <a:extLst>
            <a:ext uri="{FF2B5EF4-FFF2-40B4-BE49-F238E27FC236}">
              <a16:creationId xmlns:a16="http://schemas.microsoft.com/office/drawing/2014/main" id="{56AA9519-CB75-44FA-8C82-415A33644601}"/>
            </a:ext>
          </a:extLst>
        </xdr:cNvPr>
        <xdr:cNvSpPr txBox="1"/>
      </xdr:nvSpPr>
      <xdr:spPr>
        <a:xfrm>
          <a:off x="374332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500" name="TextBox 2499">
          <a:extLst>
            <a:ext uri="{FF2B5EF4-FFF2-40B4-BE49-F238E27FC236}">
              <a16:creationId xmlns:a16="http://schemas.microsoft.com/office/drawing/2014/main" id="{AFE59D62-0808-4479-B5B3-2119593CC6D3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501" name="TextBox 2500">
          <a:extLst>
            <a:ext uri="{FF2B5EF4-FFF2-40B4-BE49-F238E27FC236}">
              <a16:creationId xmlns:a16="http://schemas.microsoft.com/office/drawing/2014/main" id="{63F605D6-61D7-40EA-9E59-8A01D991AAA0}"/>
            </a:ext>
          </a:extLst>
        </xdr:cNvPr>
        <xdr:cNvSpPr txBox="1"/>
      </xdr:nvSpPr>
      <xdr:spPr>
        <a:xfrm>
          <a:off x="374332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502" name="TextBox 2501">
          <a:extLst>
            <a:ext uri="{FF2B5EF4-FFF2-40B4-BE49-F238E27FC236}">
              <a16:creationId xmlns:a16="http://schemas.microsoft.com/office/drawing/2014/main" id="{B004942A-1B8C-4710-AFF0-393D7189B982}"/>
            </a:ext>
          </a:extLst>
        </xdr:cNvPr>
        <xdr:cNvSpPr txBox="1"/>
      </xdr:nvSpPr>
      <xdr:spPr>
        <a:xfrm>
          <a:off x="374523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503" name="TextBox 2502">
          <a:extLst>
            <a:ext uri="{FF2B5EF4-FFF2-40B4-BE49-F238E27FC236}">
              <a16:creationId xmlns:a16="http://schemas.microsoft.com/office/drawing/2014/main" id="{55F9C5AA-BE03-4FD5-AB75-C5B8D58335CD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504" name="TextBox 2503">
          <a:extLst>
            <a:ext uri="{FF2B5EF4-FFF2-40B4-BE49-F238E27FC236}">
              <a16:creationId xmlns:a16="http://schemas.microsoft.com/office/drawing/2014/main" id="{E28F6B4B-0D1C-40FD-A9BC-413363E2EB29}"/>
            </a:ext>
          </a:extLst>
        </xdr:cNvPr>
        <xdr:cNvSpPr txBox="1"/>
      </xdr:nvSpPr>
      <xdr:spPr>
        <a:xfrm>
          <a:off x="374332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505" name="TextBox 2504">
          <a:extLst>
            <a:ext uri="{FF2B5EF4-FFF2-40B4-BE49-F238E27FC236}">
              <a16:creationId xmlns:a16="http://schemas.microsoft.com/office/drawing/2014/main" id="{20802677-B17C-4457-AB1C-F05810668367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506" name="TextBox 2505">
          <a:extLst>
            <a:ext uri="{FF2B5EF4-FFF2-40B4-BE49-F238E27FC236}">
              <a16:creationId xmlns:a16="http://schemas.microsoft.com/office/drawing/2014/main" id="{9B3FE9FC-18C7-4DEE-B0BC-207C72D9DFC2}"/>
            </a:ext>
          </a:extLst>
        </xdr:cNvPr>
        <xdr:cNvSpPr txBox="1"/>
      </xdr:nvSpPr>
      <xdr:spPr>
        <a:xfrm>
          <a:off x="374332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507" name="TextBox 2506">
          <a:extLst>
            <a:ext uri="{FF2B5EF4-FFF2-40B4-BE49-F238E27FC236}">
              <a16:creationId xmlns:a16="http://schemas.microsoft.com/office/drawing/2014/main" id="{7B486B19-BA6B-4758-BDEE-BA670219FF45}"/>
            </a:ext>
          </a:extLst>
        </xdr:cNvPr>
        <xdr:cNvSpPr txBox="1"/>
      </xdr:nvSpPr>
      <xdr:spPr>
        <a:xfrm>
          <a:off x="374523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508" name="TextBox 2507">
          <a:extLst>
            <a:ext uri="{FF2B5EF4-FFF2-40B4-BE49-F238E27FC236}">
              <a16:creationId xmlns:a16="http://schemas.microsoft.com/office/drawing/2014/main" id="{5030A77B-575D-472E-9914-EBB3CC9DF3E4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509" name="TextBox 2508">
          <a:extLst>
            <a:ext uri="{FF2B5EF4-FFF2-40B4-BE49-F238E27FC236}">
              <a16:creationId xmlns:a16="http://schemas.microsoft.com/office/drawing/2014/main" id="{02BDD047-9803-4284-8DB0-53858E713CAB}"/>
            </a:ext>
          </a:extLst>
        </xdr:cNvPr>
        <xdr:cNvSpPr txBox="1"/>
      </xdr:nvSpPr>
      <xdr:spPr>
        <a:xfrm>
          <a:off x="374332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510" name="TextBox 2509">
          <a:extLst>
            <a:ext uri="{FF2B5EF4-FFF2-40B4-BE49-F238E27FC236}">
              <a16:creationId xmlns:a16="http://schemas.microsoft.com/office/drawing/2014/main" id="{0F24EC9A-60C4-47B6-B098-B7C12DC833F3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511" name="TextBox 2510">
          <a:extLst>
            <a:ext uri="{FF2B5EF4-FFF2-40B4-BE49-F238E27FC236}">
              <a16:creationId xmlns:a16="http://schemas.microsoft.com/office/drawing/2014/main" id="{E15A439F-A5A0-4F9D-B89A-4D8FBBC53590}"/>
            </a:ext>
          </a:extLst>
        </xdr:cNvPr>
        <xdr:cNvSpPr txBox="1"/>
      </xdr:nvSpPr>
      <xdr:spPr>
        <a:xfrm>
          <a:off x="374332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512" name="TextBox 2511">
          <a:extLst>
            <a:ext uri="{FF2B5EF4-FFF2-40B4-BE49-F238E27FC236}">
              <a16:creationId xmlns:a16="http://schemas.microsoft.com/office/drawing/2014/main" id="{C5807B5F-8C90-4044-A867-7B7C3025931F}"/>
            </a:ext>
          </a:extLst>
        </xdr:cNvPr>
        <xdr:cNvSpPr txBox="1"/>
      </xdr:nvSpPr>
      <xdr:spPr>
        <a:xfrm>
          <a:off x="374523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513" name="TextBox 2512">
          <a:extLst>
            <a:ext uri="{FF2B5EF4-FFF2-40B4-BE49-F238E27FC236}">
              <a16:creationId xmlns:a16="http://schemas.microsoft.com/office/drawing/2014/main" id="{5A18F97F-3004-4D90-AAE5-1CBE8AEDA571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514" name="TextBox 2513">
          <a:extLst>
            <a:ext uri="{FF2B5EF4-FFF2-40B4-BE49-F238E27FC236}">
              <a16:creationId xmlns:a16="http://schemas.microsoft.com/office/drawing/2014/main" id="{85F34041-92BC-41E0-990C-106313156529}"/>
            </a:ext>
          </a:extLst>
        </xdr:cNvPr>
        <xdr:cNvSpPr txBox="1"/>
      </xdr:nvSpPr>
      <xdr:spPr>
        <a:xfrm>
          <a:off x="374332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515" name="TextBox 2514">
          <a:extLst>
            <a:ext uri="{FF2B5EF4-FFF2-40B4-BE49-F238E27FC236}">
              <a16:creationId xmlns:a16="http://schemas.microsoft.com/office/drawing/2014/main" id="{2F7ED014-F521-4251-8B6E-E13C43292892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516" name="TextBox 2515">
          <a:extLst>
            <a:ext uri="{FF2B5EF4-FFF2-40B4-BE49-F238E27FC236}">
              <a16:creationId xmlns:a16="http://schemas.microsoft.com/office/drawing/2014/main" id="{BD8987E6-07A6-4B78-BD6B-9933BF5631DF}"/>
            </a:ext>
          </a:extLst>
        </xdr:cNvPr>
        <xdr:cNvSpPr txBox="1"/>
      </xdr:nvSpPr>
      <xdr:spPr>
        <a:xfrm>
          <a:off x="374332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517" name="TextBox 2516">
          <a:extLst>
            <a:ext uri="{FF2B5EF4-FFF2-40B4-BE49-F238E27FC236}">
              <a16:creationId xmlns:a16="http://schemas.microsoft.com/office/drawing/2014/main" id="{EDF32D6A-95BC-4905-8DAB-B5052EB58D38}"/>
            </a:ext>
          </a:extLst>
        </xdr:cNvPr>
        <xdr:cNvSpPr txBox="1"/>
      </xdr:nvSpPr>
      <xdr:spPr>
        <a:xfrm>
          <a:off x="374523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518" name="TextBox 2517">
          <a:extLst>
            <a:ext uri="{FF2B5EF4-FFF2-40B4-BE49-F238E27FC236}">
              <a16:creationId xmlns:a16="http://schemas.microsoft.com/office/drawing/2014/main" id="{A672471F-5699-431D-8964-A387E3E049E8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519" name="TextBox 2518">
          <a:extLst>
            <a:ext uri="{FF2B5EF4-FFF2-40B4-BE49-F238E27FC236}">
              <a16:creationId xmlns:a16="http://schemas.microsoft.com/office/drawing/2014/main" id="{B18C8DD1-F236-4E65-A36A-A0ECB4D7B0DE}"/>
            </a:ext>
          </a:extLst>
        </xdr:cNvPr>
        <xdr:cNvSpPr txBox="1"/>
      </xdr:nvSpPr>
      <xdr:spPr>
        <a:xfrm>
          <a:off x="374332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520" name="TextBox 2519">
          <a:extLst>
            <a:ext uri="{FF2B5EF4-FFF2-40B4-BE49-F238E27FC236}">
              <a16:creationId xmlns:a16="http://schemas.microsoft.com/office/drawing/2014/main" id="{32783A39-4363-432E-B053-BA340F34C97D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521" name="TextBox 2520">
          <a:extLst>
            <a:ext uri="{FF2B5EF4-FFF2-40B4-BE49-F238E27FC236}">
              <a16:creationId xmlns:a16="http://schemas.microsoft.com/office/drawing/2014/main" id="{9CDFA7CC-9BAE-4AED-BCDA-FC5538FE3B4C}"/>
            </a:ext>
          </a:extLst>
        </xdr:cNvPr>
        <xdr:cNvSpPr txBox="1"/>
      </xdr:nvSpPr>
      <xdr:spPr>
        <a:xfrm>
          <a:off x="374332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522" name="TextBox 2521">
          <a:extLst>
            <a:ext uri="{FF2B5EF4-FFF2-40B4-BE49-F238E27FC236}">
              <a16:creationId xmlns:a16="http://schemas.microsoft.com/office/drawing/2014/main" id="{F31EAE48-D91A-42B2-A2ED-D78981CA5AF0}"/>
            </a:ext>
          </a:extLst>
        </xdr:cNvPr>
        <xdr:cNvSpPr txBox="1"/>
      </xdr:nvSpPr>
      <xdr:spPr>
        <a:xfrm>
          <a:off x="374523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523" name="TextBox 2522">
          <a:extLst>
            <a:ext uri="{FF2B5EF4-FFF2-40B4-BE49-F238E27FC236}">
              <a16:creationId xmlns:a16="http://schemas.microsoft.com/office/drawing/2014/main" id="{2377F535-C637-4885-ACCF-204E294982E3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524" name="TextBox 2523">
          <a:extLst>
            <a:ext uri="{FF2B5EF4-FFF2-40B4-BE49-F238E27FC236}">
              <a16:creationId xmlns:a16="http://schemas.microsoft.com/office/drawing/2014/main" id="{89143053-2649-4B8B-81C2-3F03BE7C4E2E}"/>
            </a:ext>
          </a:extLst>
        </xdr:cNvPr>
        <xdr:cNvSpPr txBox="1"/>
      </xdr:nvSpPr>
      <xdr:spPr>
        <a:xfrm>
          <a:off x="374332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525" name="TextBox 2524">
          <a:extLst>
            <a:ext uri="{FF2B5EF4-FFF2-40B4-BE49-F238E27FC236}">
              <a16:creationId xmlns:a16="http://schemas.microsoft.com/office/drawing/2014/main" id="{76BE20D0-6051-4099-9591-D2225621989F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526" name="TextBox 2525">
          <a:extLst>
            <a:ext uri="{FF2B5EF4-FFF2-40B4-BE49-F238E27FC236}">
              <a16:creationId xmlns:a16="http://schemas.microsoft.com/office/drawing/2014/main" id="{1D6D1503-61C7-462D-B252-76D48F5E6B29}"/>
            </a:ext>
          </a:extLst>
        </xdr:cNvPr>
        <xdr:cNvSpPr txBox="1"/>
      </xdr:nvSpPr>
      <xdr:spPr>
        <a:xfrm>
          <a:off x="374332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527" name="TextBox 2526">
          <a:extLst>
            <a:ext uri="{FF2B5EF4-FFF2-40B4-BE49-F238E27FC236}">
              <a16:creationId xmlns:a16="http://schemas.microsoft.com/office/drawing/2014/main" id="{B5100EF4-1A66-4EBD-B6C3-9F411BD42389}"/>
            </a:ext>
          </a:extLst>
        </xdr:cNvPr>
        <xdr:cNvSpPr txBox="1"/>
      </xdr:nvSpPr>
      <xdr:spPr>
        <a:xfrm>
          <a:off x="374523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528" name="TextBox 2527">
          <a:extLst>
            <a:ext uri="{FF2B5EF4-FFF2-40B4-BE49-F238E27FC236}">
              <a16:creationId xmlns:a16="http://schemas.microsoft.com/office/drawing/2014/main" id="{99823604-DFE0-48C5-878B-D650114E6BEE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529" name="TextBox 2528">
          <a:extLst>
            <a:ext uri="{FF2B5EF4-FFF2-40B4-BE49-F238E27FC236}">
              <a16:creationId xmlns:a16="http://schemas.microsoft.com/office/drawing/2014/main" id="{164B2210-5130-4162-8F19-0DF409BFB90B}"/>
            </a:ext>
          </a:extLst>
        </xdr:cNvPr>
        <xdr:cNvSpPr txBox="1"/>
      </xdr:nvSpPr>
      <xdr:spPr>
        <a:xfrm>
          <a:off x="374332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530" name="TextBox 2529">
          <a:extLst>
            <a:ext uri="{FF2B5EF4-FFF2-40B4-BE49-F238E27FC236}">
              <a16:creationId xmlns:a16="http://schemas.microsoft.com/office/drawing/2014/main" id="{D8B2AB32-93C2-4F2F-9552-7D3E7126EA35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531" name="TextBox 2530">
          <a:extLst>
            <a:ext uri="{FF2B5EF4-FFF2-40B4-BE49-F238E27FC236}">
              <a16:creationId xmlns:a16="http://schemas.microsoft.com/office/drawing/2014/main" id="{41D66384-ADC3-4AA6-9D4B-6C67B5DDC49A}"/>
            </a:ext>
          </a:extLst>
        </xdr:cNvPr>
        <xdr:cNvSpPr txBox="1"/>
      </xdr:nvSpPr>
      <xdr:spPr>
        <a:xfrm>
          <a:off x="374332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532" name="TextBox 2531">
          <a:extLst>
            <a:ext uri="{FF2B5EF4-FFF2-40B4-BE49-F238E27FC236}">
              <a16:creationId xmlns:a16="http://schemas.microsoft.com/office/drawing/2014/main" id="{1B408D06-3B30-4A74-8E03-1CF8BBD57568}"/>
            </a:ext>
          </a:extLst>
        </xdr:cNvPr>
        <xdr:cNvSpPr txBox="1"/>
      </xdr:nvSpPr>
      <xdr:spPr>
        <a:xfrm>
          <a:off x="374523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533" name="TextBox 2532">
          <a:extLst>
            <a:ext uri="{FF2B5EF4-FFF2-40B4-BE49-F238E27FC236}">
              <a16:creationId xmlns:a16="http://schemas.microsoft.com/office/drawing/2014/main" id="{3D28008D-20A8-4DDE-BEB3-57C479A54EA5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534" name="TextBox 2533">
          <a:extLst>
            <a:ext uri="{FF2B5EF4-FFF2-40B4-BE49-F238E27FC236}">
              <a16:creationId xmlns:a16="http://schemas.microsoft.com/office/drawing/2014/main" id="{F2D8C134-2C33-47FC-89F3-1D073DCE1602}"/>
            </a:ext>
          </a:extLst>
        </xdr:cNvPr>
        <xdr:cNvSpPr txBox="1"/>
      </xdr:nvSpPr>
      <xdr:spPr>
        <a:xfrm>
          <a:off x="374332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535" name="TextBox 2534">
          <a:extLst>
            <a:ext uri="{FF2B5EF4-FFF2-40B4-BE49-F238E27FC236}">
              <a16:creationId xmlns:a16="http://schemas.microsoft.com/office/drawing/2014/main" id="{72CFB177-AB0F-4963-9671-09F56D996E38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536" name="TextBox 2535">
          <a:extLst>
            <a:ext uri="{FF2B5EF4-FFF2-40B4-BE49-F238E27FC236}">
              <a16:creationId xmlns:a16="http://schemas.microsoft.com/office/drawing/2014/main" id="{84497333-93CE-41EF-A6FA-23C2FA9E577C}"/>
            </a:ext>
          </a:extLst>
        </xdr:cNvPr>
        <xdr:cNvSpPr txBox="1"/>
      </xdr:nvSpPr>
      <xdr:spPr>
        <a:xfrm>
          <a:off x="374332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537" name="TextBox 2536">
          <a:extLst>
            <a:ext uri="{FF2B5EF4-FFF2-40B4-BE49-F238E27FC236}">
              <a16:creationId xmlns:a16="http://schemas.microsoft.com/office/drawing/2014/main" id="{75C9DB5F-7797-4369-B893-267A3E5D9D47}"/>
            </a:ext>
          </a:extLst>
        </xdr:cNvPr>
        <xdr:cNvSpPr txBox="1"/>
      </xdr:nvSpPr>
      <xdr:spPr>
        <a:xfrm>
          <a:off x="374523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538" name="TextBox 2537">
          <a:extLst>
            <a:ext uri="{FF2B5EF4-FFF2-40B4-BE49-F238E27FC236}">
              <a16:creationId xmlns:a16="http://schemas.microsoft.com/office/drawing/2014/main" id="{DF766647-C974-4A06-8570-F69F99BE009A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539" name="TextBox 2538">
          <a:extLst>
            <a:ext uri="{FF2B5EF4-FFF2-40B4-BE49-F238E27FC236}">
              <a16:creationId xmlns:a16="http://schemas.microsoft.com/office/drawing/2014/main" id="{C8FE4495-7E70-4CC3-9CB9-5FB660D9C811}"/>
            </a:ext>
          </a:extLst>
        </xdr:cNvPr>
        <xdr:cNvSpPr txBox="1"/>
      </xdr:nvSpPr>
      <xdr:spPr>
        <a:xfrm>
          <a:off x="374332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540" name="TextBox 2539">
          <a:extLst>
            <a:ext uri="{FF2B5EF4-FFF2-40B4-BE49-F238E27FC236}">
              <a16:creationId xmlns:a16="http://schemas.microsoft.com/office/drawing/2014/main" id="{C745F150-341B-4163-AE55-31399117FBCE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541" name="TextBox 2540">
          <a:extLst>
            <a:ext uri="{FF2B5EF4-FFF2-40B4-BE49-F238E27FC236}">
              <a16:creationId xmlns:a16="http://schemas.microsoft.com/office/drawing/2014/main" id="{F2EA3335-B38A-4DB5-9FF6-FFE373C7AE67}"/>
            </a:ext>
          </a:extLst>
        </xdr:cNvPr>
        <xdr:cNvSpPr txBox="1"/>
      </xdr:nvSpPr>
      <xdr:spPr>
        <a:xfrm>
          <a:off x="374332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542" name="TextBox 2541">
          <a:extLst>
            <a:ext uri="{FF2B5EF4-FFF2-40B4-BE49-F238E27FC236}">
              <a16:creationId xmlns:a16="http://schemas.microsoft.com/office/drawing/2014/main" id="{F782B54B-F8D9-43D3-86B3-CF9463A7B52B}"/>
            </a:ext>
          </a:extLst>
        </xdr:cNvPr>
        <xdr:cNvSpPr txBox="1"/>
      </xdr:nvSpPr>
      <xdr:spPr>
        <a:xfrm>
          <a:off x="374523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543" name="TextBox 2542">
          <a:extLst>
            <a:ext uri="{FF2B5EF4-FFF2-40B4-BE49-F238E27FC236}">
              <a16:creationId xmlns:a16="http://schemas.microsoft.com/office/drawing/2014/main" id="{22B14253-26D4-4357-AA3C-992605C83DF4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544" name="TextBox 2543">
          <a:extLst>
            <a:ext uri="{FF2B5EF4-FFF2-40B4-BE49-F238E27FC236}">
              <a16:creationId xmlns:a16="http://schemas.microsoft.com/office/drawing/2014/main" id="{66EF3497-634E-427E-B1EF-C866BD0515CE}"/>
            </a:ext>
          </a:extLst>
        </xdr:cNvPr>
        <xdr:cNvSpPr txBox="1"/>
      </xdr:nvSpPr>
      <xdr:spPr>
        <a:xfrm>
          <a:off x="374332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545" name="TextBox 2544">
          <a:extLst>
            <a:ext uri="{FF2B5EF4-FFF2-40B4-BE49-F238E27FC236}">
              <a16:creationId xmlns:a16="http://schemas.microsoft.com/office/drawing/2014/main" id="{23332B1A-F17E-445A-BA5B-67F1CB285A9E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546" name="TextBox 2545">
          <a:extLst>
            <a:ext uri="{FF2B5EF4-FFF2-40B4-BE49-F238E27FC236}">
              <a16:creationId xmlns:a16="http://schemas.microsoft.com/office/drawing/2014/main" id="{6B6D7C38-E854-4AA6-A1B9-35B6E1EF132A}"/>
            </a:ext>
          </a:extLst>
        </xdr:cNvPr>
        <xdr:cNvSpPr txBox="1"/>
      </xdr:nvSpPr>
      <xdr:spPr>
        <a:xfrm>
          <a:off x="374332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547" name="TextBox 2546">
          <a:extLst>
            <a:ext uri="{FF2B5EF4-FFF2-40B4-BE49-F238E27FC236}">
              <a16:creationId xmlns:a16="http://schemas.microsoft.com/office/drawing/2014/main" id="{649DEAA5-BA88-4633-BAEC-3D567DB87B4B}"/>
            </a:ext>
          </a:extLst>
        </xdr:cNvPr>
        <xdr:cNvSpPr txBox="1"/>
      </xdr:nvSpPr>
      <xdr:spPr>
        <a:xfrm>
          <a:off x="374523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548" name="TextBox 2547">
          <a:extLst>
            <a:ext uri="{FF2B5EF4-FFF2-40B4-BE49-F238E27FC236}">
              <a16:creationId xmlns:a16="http://schemas.microsoft.com/office/drawing/2014/main" id="{D625F8BE-EDA9-4B69-8BEC-996F55B64892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549" name="TextBox 2548">
          <a:extLst>
            <a:ext uri="{FF2B5EF4-FFF2-40B4-BE49-F238E27FC236}">
              <a16:creationId xmlns:a16="http://schemas.microsoft.com/office/drawing/2014/main" id="{0B29B099-B10C-4955-B78A-AEBDB841D347}"/>
            </a:ext>
          </a:extLst>
        </xdr:cNvPr>
        <xdr:cNvSpPr txBox="1"/>
      </xdr:nvSpPr>
      <xdr:spPr>
        <a:xfrm>
          <a:off x="374332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550" name="TextBox 2549">
          <a:extLst>
            <a:ext uri="{FF2B5EF4-FFF2-40B4-BE49-F238E27FC236}">
              <a16:creationId xmlns:a16="http://schemas.microsoft.com/office/drawing/2014/main" id="{5705DFCB-B099-4A8C-91AE-861A00A9CCF8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551" name="TextBox 2550">
          <a:extLst>
            <a:ext uri="{FF2B5EF4-FFF2-40B4-BE49-F238E27FC236}">
              <a16:creationId xmlns:a16="http://schemas.microsoft.com/office/drawing/2014/main" id="{0CD727BC-79CA-4085-9377-B5714A18527F}"/>
            </a:ext>
          </a:extLst>
        </xdr:cNvPr>
        <xdr:cNvSpPr txBox="1"/>
      </xdr:nvSpPr>
      <xdr:spPr>
        <a:xfrm>
          <a:off x="374332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552" name="TextBox 2551">
          <a:extLst>
            <a:ext uri="{FF2B5EF4-FFF2-40B4-BE49-F238E27FC236}">
              <a16:creationId xmlns:a16="http://schemas.microsoft.com/office/drawing/2014/main" id="{31152F5A-25E1-4B72-97A1-12367D68BC67}"/>
            </a:ext>
          </a:extLst>
        </xdr:cNvPr>
        <xdr:cNvSpPr txBox="1"/>
      </xdr:nvSpPr>
      <xdr:spPr>
        <a:xfrm>
          <a:off x="374523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553" name="TextBox 2552">
          <a:extLst>
            <a:ext uri="{FF2B5EF4-FFF2-40B4-BE49-F238E27FC236}">
              <a16:creationId xmlns:a16="http://schemas.microsoft.com/office/drawing/2014/main" id="{B1CEDD72-5BF1-40F8-B3FE-A9AA7A9C4112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554" name="TextBox 2553">
          <a:extLst>
            <a:ext uri="{FF2B5EF4-FFF2-40B4-BE49-F238E27FC236}">
              <a16:creationId xmlns:a16="http://schemas.microsoft.com/office/drawing/2014/main" id="{EF237956-F608-4050-B77E-2F57E9C4D68A}"/>
            </a:ext>
          </a:extLst>
        </xdr:cNvPr>
        <xdr:cNvSpPr txBox="1"/>
      </xdr:nvSpPr>
      <xdr:spPr>
        <a:xfrm>
          <a:off x="374332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555" name="TextBox 2554">
          <a:extLst>
            <a:ext uri="{FF2B5EF4-FFF2-40B4-BE49-F238E27FC236}">
              <a16:creationId xmlns:a16="http://schemas.microsoft.com/office/drawing/2014/main" id="{AE3F096C-71A3-4198-A74B-82836698C518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556" name="TextBox 2555">
          <a:extLst>
            <a:ext uri="{FF2B5EF4-FFF2-40B4-BE49-F238E27FC236}">
              <a16:creationId xmlns:a16="http://schemas.microsoft.com/office/drawing/2014/main" id="{33FD2196-BD8F-4576-B1B5-95515898E85E}"/>
            </a:ext>
          </a:extLst>
        </xdr:cNvPr>
        <xdr:cNvSpPr txBox="1"/>
      </xdr:nvSpPr>
      <xdr:spPr>
        <a:xfrm>
          <a:off x="374332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557" name="TextBox 2556">
          <a:extLst>
            <a:ext uri="{FF2B5EF4-FFF2-40B4-BE49-F238E27FC236}">
              <a16:creationId xmlns:a16="http://schemas.microsoft.com/office/drawing/2014/main" id="{1B0C9D7A-0EF8-4BD9-9713-03FD66221154}"/>
            </a:ext>
          </a:extLst>
        </xdr:cNvPr>
        <xdr:cNvSpPr txBox="1"/>
      </xdr:nvSpPr>
      <xdr:spPr>
        <a:xfrm>
          <a:off x="374523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558" name="TextBox 2557">
          <a:extLst>
            <a:ext uri="{FF2B5EF4-FFF2-40B4-BE49-F238E27FC236}">
              <a16:creationId xmlns:a16="http://schemas.microsoft.com/office/drawing/2014/main" id="{84D7A481-A478-470F-A5C7-56F3C73D2CC7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559" name="TextBox 2558">
          <a:extLst>
            <a:ext uri="{FF2B5EF4-FFF2-40B4-BE49-F238E27FC236}">
              <a16:creationId xmlns:a16="http://schemas.microsoft.com/office/drawing/2014/main" id="{CA64F47E-9573-4D3D-8A00-B0C73934E53C}"/>
            </a:ext>
          </a:extLst>
        </xdr:cNvPr>
        <xdr:cNvSpPr txBox="1"/>
      </xdr:nvSpPr>
      <xdr:spPr>
        <a:xfrm>
          <a:off x="374332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560" name="TextBox 2559">
          <a:extLst>
            <a:ext uri="{FF2B5EF4-FFF2-40B4-BE49-F238E27FC236}">
              <a16:creationId xmlns:a16="http://schemas.microsoft.com/office/drawing/2014/main" id="{C059A8F0-54B4-4F88-B326-A48C3A53AE94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561" name="TextBox 2560">
          <a:extLst>
            <a:ext uri="{FF2B5EF4-FFF2-40B4-BE49-F238E27FC236}">
              <a16:creationId xmlns:a16="http://schemas.microsoft.com/office/drawing/2014/main" id="{7C8713B6-D6DC-42D5-B2E8-4776A9CCC83F}"/>
            </a:ext>
          </a:extLst>
        </xdr:cNvPr>
        <xdr:cNvSpPr txBox="1"/>
      </xdr:nvSpPr>
      <xdr:spPr>
        <a:xfrm>
          <a:off x="374332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562" name="TextBox 2561">
          <a:extLst>
            <a:ext uri="{FF2B5EF4-FFF2-40B4-BE49-F238E27FC236}">
              <a16:creationId xmlns:a16="http://schemas.microsoft.com/office/drawing/2014/main" id="{492DB936-877F-4D80-9C47-95FB87EA146D}"/>
            </a:ext>
          </a:extLst>
        </xdr:cNvPr>
        <xdr:cNvSpPr txBox="1"/>
      </xdr:nvSpPr>
      <xdr:spPr>
        <a:xfrm>
          <a:off x="374523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563" name="TextBox 2562">
          <a:extLst>
            <a:ext uri="{FF2B5EF4-FFF2-40B4-BE49-F238E27FC236}">
              <a16:creationId xmlns:a16="http://schemas.microsoft.com/office/drawing/2014/main" id="{AB14CC8A-BA11-4384-9F44-116E78D59582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564" name="TextBox 2563">
          <a:extLst>
            <a:ext uri="{FF2B5EF4-FFF2-40B4-BE49-F238E27FC236}">
              <a16:creationId xmlns:a16="http://schemas.microsoft.com/office/drawing/2014/main" id="{A326D8A0-F2A1-4B33-B0AB-959B2C25AB74}"/>
            </a:ext>
          </a:extLst>
        </xdr:cNvPr>
        <xdr:cNvSpPr txBox="1"/>
      </xdr:nvSpPr>
      <xdr:spPr>
        <a:xfrm>
          <a:off x="374332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565" name="TextBox 2564">
          <a:extLst>
            <a:ext uri="{FF2B5EF4-FFF2-40B4-BE49-F238E27FC236}">
              <a16:creationId xmlns:a16="http://schemas.microsoft.com/office/drawing/2014/main" id="{B9C27C52-D3B0-4C88-80C5-E12ED129AAE9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566" name="TextBox 2565">
          <a:extLst>
            <a:ext uri="{FF2B5EF4-FFF2-40B4-BE49-F238E27FC236}">
              <a16:creationId xmlns:a16="http://schemas.microsoft.com/office/drawing/2014/main" id="{E7DB87DE-C16F-42D0-85F3-7F6D2FA3D67D}"/>
            </a:ext>
          </a:extLst>
        </xdr:cNvPr>
        <xdr:cNvSpPr txBox="1"/>
      </xdr:nvSpPr>
      <xdr:spPr>
        <a:xfrm>
          <a:off x="374332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567" name="TextBox 2566">
          <a:extLst>
            <a:ext uri="{FF2B5EF4-FFF2-40B4-BE49-F238E27FC236}">
              <a16:creationId xmlns:a16="http://schemas.microsoft.com/office/drawing/2014/main" id="{6AEAB3C3-3BEE-4F6C-BEA7-B2CB0452335C}"/>
            </a:ext>
          </a:extLst>
        </xdr:cNvPr>
        <xdr:cNvSpPr txBox="1"/>
      </xdr:nvSpPr>
      <xdr:spPr>
        <a:xfrm>
          <a:off x="374523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568" name="TextBox 2567">
          <a:extLst>
            <a:ext uri="{FF2B5EF4-FFF2-40B4-BE49-F238E27FC236}">
              <a16:creationId xmlns:a16="http://schemas.microsoft.com/office/drawing/2014/main" id="{A11445EF-B0CE-4640-BB56-3F581CAB4B2D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569" name="TextBox 2568">
          <a:extLst>
            <a:ext uri="{FF2B5EF4-FFF2-40B4-BE49-F238E27FC236}">
              <a16:creationId xmlns:a16="http://schemas.microsoft.com/office/drawing/2014/main" id="{90DF6F4A-9A94-40C5-805E-DFDC91668124}"/>
            </a:ext>
          </a:extLst>
        </xdr:cNvPr>
        <xdr:cNvSpPr txBox="1"/>
      </xdr:nvSpPr>
      <xdr:spPr>
        <a:xfrm>
          <a:off x="374332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570" name="TextBox 2569">
          <a:extLst>
            <a:ext uri="{FF2B5EF4-FFF2-40B4-BE49-F238E27FC236}">
              <a16:creationId xmlns:a16="http://schemas.microsoft.com/office/drawing/2014/main" id="{1BEB5023-FF61-48F9-B73D-0EF579E200D8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571" name="TextBox 2570">
          <a:extLst>
            <a:ext uri="{FF2B5EF4-FFF2-40B4-BE49-F238E27FC236}">
              <a16:creationId xmlns:a16="http://schemas.microsoft.com/office/drawing/2014/main" id="{115F0344-8195-4D39-8FB1-F0E868C49784}"/>
            </a:ext>
          </a:extLst>
        </xdr:cNvPr>
        <xdr:cNvSpPr txBox="1"/>
      </xdr:nvSpPr>
      <xdr:spPr>
        <a:xfrm>
          <a:off x="374332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572" name="TextBox 2571">
          <a:extLst>
            <a:ext uri="{FF2B5EF4-FFF2-40B4-BE49-F238E27FC236}">
              <a16:creationId xmlns:a16="http://schemas.microsoft.com/office/drawing/2014/main" id="{07A5DC13-B9CF-4076-8A7B-8E920820FEB2}"/>
            </a:ext>
          </a:extLst>
        </xdr:cNvPr>
        <xdr:cNvSpPr txBox="1"/>
      </xdr:nvSpPr>
      <xdr:spPr>
        <a:xfrm>
          <a:off x="374523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573" name="TextBox 2572">
          <a:extLst>
            <a:ext uri="{FF2B5EF4-FFF2-40B4-BE49-F238E27FC236}">
              <a16:creationId xmlns:a16="http://schemas.microsoft.com/office/drawing/2014/main" id="{FEE53B96-F2C8-48E4-9FDC-EA457E1A8BEE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574" name="TextBox 2573">
          <a:extLst>
            <a:ext uri="{FF2B5EF4-FFF2-40B4-BE49-F238E27FC236}">
              <a16:creationId xmlns:a16="http://schemas.microsoft.com/office/drawing/2014/main" id="{CBBC0207-FE85-47A1-8EEF-27943001AF9B}"/>
            </a:ext>
          </a:extLst>
        </xdr:cNvPr>
        <xdr:cNvSpPr txBox="1"/>
      </xdr:nvSpPr>
      <xdr:spPr>
        <a:xfrm>
          <a:off x="374332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575" name="TextBox 2574">
          <a:extLst>
            <a:ext uri="{FF2B5EF4-FFF2-40B4-BE49-F238E27FC236}">
              <a16:creationId xmlns:a16="http://schemas.microsoft.com/office/drawing/2014/main" id="{7007DDFC-7EAD-4313-955D-81FFB4D29F23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576" name="TextBox 2575">
          <a:extLst>
            <a:ext uri="{FF2B5EF4-FFF2-40B4-BE49-F238E27FC236}">
              <a16:creationId xmlns:a16="http://schemas.microsoft.com/office/drawing/2014/main" id="{04DE739B-6162-4A56-A2F6-9404958DA7A3}"/>
            </a:ext>
          </a:extLst>
        </xdr:cNvPr>
        <xdr:cNvSpPr txBox="1"/>
      </xdr:nvSpPr>
      <xdr:spPr>
        <a:xfrm>
          <a:off x="374332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577" name="TextBox 2576">
          <a:extLst>
            <a:ext uri="{FF2B5EF4-FFF2-40B4-BE49-F238E27FC236}">
              <a16:creationId xmlns:a16="http://schemas.microsoft.com/office/drawing/2014/main" id="{8FCC293E-C8AA-47B5-A106-C6D54C065E5D}"/>
            </a:ext>
          </a:extLst>
        </xdr:cNvPr>
        <xdr:cNvSpPr txBox="1"/>
      </xdr:nvSpPr>
      <xdr:spPr>
        <a:xfrm>
          <a:off x="374523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578" name="TextBox 2577">
          <a:extLst>
            <a:ext uri="{FF2B5EF4-FFF2-40B4-BE49-F238E27FC236}">
              <a16:creationId xmlns:a16="http://schemas.microsoft.com/office/drawing/2014/main" id="{D03AD9E4-D70A-4FD5-8229-A2D3B34C641D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579" name="TextBox 2578">
          <a:extLst>
            <a:ext uri="{FF2B5EF4-FFF2-40B4-BE49-F238E27FC236}">
              <a16:creationId xmlns:a16="http://schemas.microsoft.com/office/drawing/2014/main" id="{AC34F706-2BE8-4CD9-A42C-A1B9B39DDECA}"/>
            </a:ext>
          </a:extLst>
        </xdr:cNvPr>
        <xdr:cNvSpPr txBox="1"/>
      </xdr:nvSpPr>
      <xdr:spPr>
        <a:xfrm>
          <a:off x="374332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580" name="TextBox 2579">
          <a:extLst>
            <a:ext uri="{FF2B5EF4-FFF2-40B4-BE49-F238E27FC236}">
              <a16:creationId xmlns:a16="http://schemas.microsoft.com/office/drawing/2014/main" id="{A3E791C8-C74E-40CC-9EA5-0EB8CABCEBE5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581" name="TextBox 2580">
          <a:extLst>
            <a:ext uri="{FF2B5EF4-FFF2-40B4-BE49-F238E27FC236}">
              <a16:creationId xmlns:a16="http://schemas.microsoft.com/office/drawing/2014/main" id="{F1385C8B-D0B3-4738-99F9-20003252648B}"/>
            </a:ext>
          </a:extLst>
        </xdr:cNvPr>
        <xdr:cNvSpPr txBox="1"/>
      </xdr:nvSpPr>
      <xdr:spPr>
        <a:xfrm>
          <a:off x="374332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582" name="TextBox 2581">
          <a:extLst>
            <a:ext uri="{FF2B5EF4-FFF2-40B4-BE49-F238E27FC236}">
              <a16:creationId xmlns:a16="http://schemas.microsoft.com/office/drawing/2014/main" id="{2BEC10D2-99DD-4A74-884D-60EF78EB938B}"/>
            </a:ext>
          </a:extLst>
        </xdr:cNvPr>
        <xdr:cNvSpPr txBox="1"/>
      </xdr:nvSpPr>
      <xdr:spPr>
        <a:xfrm>
          <a:off x="374523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583" name="TextBox 2582">
          <a:extLst>
            <a:ext uri="{FF2B5EF4-FFF2-40B4-BE49-F238E27FC236}">
              <a16:creationId xmlns:a16="http://schemas.microsoft.com/office/drawing/2014/main" id="{A4419767-538D-4517-BEBA-FFC0F2BB58F9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584" name="TextBox 2583">
          <a:extLst>
            <a:ext uri="{FF2B5EF4-FFF2-40B4-BE49-F238E27FC236}">
              <a16:creationId xmlns:a16="http://schemas.microsoft.com/office/drawing/2014/main" id="{6123060C-CC72-458C-BBE4-2D4D84911A84}"/>
            </a:ext>
          </a:extLst>
        </xdr:cNvPr>
        <xdr:cNvSpPr txBox="1"/>
      </xdr:nvSpPr>
      <xdr:spPr>
        <a:xfrm>
          <a:off x="374332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585" name="TextBox 2584">
          <a:extLst>
            <a:ext uri="{FF2B5EF4-FFF2-40B4-BE49-F238E27FC236}">
              <a16:creationId xmlns:a16="http://schemas.microsoft.com/office/drawing/2014/main" id="{4D500C98-AF76-4114-9EF8-5457A9C90789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586" name="TextBox 2585">
          <a:extLst>
            <a:ext uri="{FF2B5EF4-FFF2-40B4-BE49-F238E27FC236}">
              <a16:creationId xmlns:a16="http://schemas.microsoft.com/office/drawing/2014/main" id="{9E189A1D-3FEE-4BD4-AE27-5C8523C3F29D}"/>
            </a:ext>
          </a:extLst>
        </xdr:cNvPr>
        <xdr:cNvSpPr txBox="1"/>
      </xdr:nvSpPr>
      <xdr:spPr>
        <a:xfrm>
          <a:off x="374332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587" name="TextBox 2586">
          <a:extLst>
            <a:ext uri="{FF2B5EF4-FFF2-40B4-BE49-F238E27FC236}">
              <a16:creationId xmlns:a16="http://schemas.microsoft.com/office/drawing/2014/main" id="{98C2D7F8-127C-4980-A23B-459393B7BE43}"/>
            </a:ext>
          </a:extLst>
        </xdr:cNvPr>
        <xdr:cNvSpPr txBox="1"/>
      </xdr:nvSpPr>
      <xdr:spPr>
        <a:xfrm>
          <a:off x="374523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588" name="TextBox 2587">
          <a:extLst>
            <a:ext uri="{FF2B5EF4-FFF2-40B4-BE49-F238E27FC236}">
              <a16:creationId xmlns:a16="http://schemas.microsoft.com/office/drawing/2014/main" id="{BFCB8AB8-0325-4DB2-8BF9-7DB11B7CA2F6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589" name="TextBox 2588">
          <a:extLst>
            <a:ext uri="{FF2B5EF4-FFF2-40B4-BE49-F238E27FC236}">
              <a16:creationId xmlns:a16="http://schemas.microsoft.com/office/drawing/2014/main" id="{9CEA7D40-4E4F-456F-9F7A-C0647FF39B15}"/>
            </a:ext>
          </a:extLst>
        </xdr:cNvPr>
        <xdr:cNvSpPr txBox="1"/>
      </xdr:nvSpPr>
      <xdr:spPr>
        <a:xfrm>
          <a:off x="374332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590" name="TextBox 2589">
          <a:extLst>
            <a:ext uri="{FF2B5EF4-FFF2-40B4-BE49-F238E27FC236}">
              <a16:creationId xmlns:a16="http://schemas.microsoft.com/office/drawing/2014/main" id="{033D3BA5-C7C4-4C20-A024-F35F986595DA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591" name="TextBox 2590">
          <a:extLst>
            <a:ext uri="{FF2B5EF4-FFF2-40B4-BE49-F238E27FC236}">
              <a16:creationId xmlns:a16="http://schemas.microsoft.com/office/drawing/2014/main" id="{316D01A7-BAC6-4E48-9B46-1504157231EA}"/>
            </a:ext>
          </a:extLst>
        </xdr:cNvPr>
        <xdr:cNvSpPr txBox="1"/>
      </xdr:nvSpPr>
      <xdr:spPr>
        <a:xfrm>
          <a:off x="374332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592" name="TextBox 2591">
          <a:extLst>
            <a:ext uri="{FF2B5EF4-FFF2-40B4-BE49-F238E27FC236}">
              <a16:creationId xmlns:a16="http://schemas.microsoft.com/office/drawing/2014/main" id="{D9477CA8-54E8-4EAC-BA5E-22FAAE50B37C}"/>
            </a:ext>
          </a:extLst>
        </xdr:cNvPr>
        <xdr:cNvSpPr txBox="1"/>
      </xdr:nvSpPr>
      <xdr:spPr>
        <a:xfrm>
          <a:off x="374523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593" name="TextBox 2592">
          <a:extLst>
            <a:ext uri="{FF2B5EF4-FFF2-40B4-BE49-F238E27FC236}">
              <a16:creationId xmlns:a16="http://schemas.microsoft.com/office/drawing/2014/main" id="{03E6C2A5-54A3-4FB7-950F-233D3A787489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594" name="TextBox 2593">
          <a:extLst>
            <a:ext uri="{FF2B5EF4-FFF2-40B4-BE49-F238E27FC236}">
              <a16:creationId xmlns:a16="http://schemas.microsoft.com/office/drawing/2014/main" id="{D21BA64F-FE5F-441C-AB72-162897FA7614}"/>
            </a:ext>
          </a:extLst>
        </xdr:cNvPr>
        <xdr:cNvSpPr txBox="1"/>
      </xdr:nvSpPr>
      <xdr:spPr>
        <a:xfrm>
          <a:off x="374332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595" name="TextBox 2594">
          <a:extLst>
            <a:ext uri="{FF2B5EF4-FFF2-40B4-BE49-F238E27FC236}">
              <a16:creationId xmlns:a16="http://schemas.microsoft.com/office/drawing/2014/main" id="{B5AC1F30-0A6C-44DB-9572-1BA2E02529F4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596" name="TextBox 2595">
          <a:extLst>
            <a:ext uri="{FF2B5EF4-FFF2-40B4-BE49-F238E27FC236}">
              <a16:creationId xmlns:a16="http://schemas.microsoft.com/office/drawing/2014/main" id="{C37EAE23-2076-4DFF-8BA6-0E5C8DC5F7E3}"/>
            </a:ext>
          </a:extLst>
        </xdr:cNvPr>
        <xdr:cNvSpPr txBox="1"/>
      </xdr:nvSpPr>
      <xdr:spPr>
        <a:xfrm>
          <a:off x="374332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597" name="TextBox 2596">
          <a:extLst>
            <a:ext uri="{FF2B5EF4-FFF2-40B4-BE49-F238E27FC236}">
              <a16:creationId xmlns:a16="http://schemas.microsoft.com/office/drawing/2014/main" id="{B792B1D6-000A-4B9F-8708-8477DE61223C}"/>
            </a:ext>
          </a:extLst>
        </xdr:cNvPr>
        <xdr:cNvSpPr txBox="1"/>
      </xdr:nvSpPr>
      <xdr:spPr>
        <a:xfrm>
          <a:off x="374523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598" name="TextBox 2597">
          <a:extLst>
            <a:ext uri="{FF2B5EF4-FFF2-40B4-BE49-F238E27FC236}">
              <a16:creationId xmlns:a16="http://schemas.microsoft.com/office/drawing/2014/main" id="{1011AA18-9E1F-4507-B255-DE3D198DBFC2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599" name="TextBox 2598">
          <a:extLst>
            <a:ext uri="{FF2B5EF4-FFF2-40B4-BE49-F238E27FC236}">
              <a16:creationId xmlns:a16="http://schemas.microsoft.com/office/drawing/2014/main" id="{19F61B7E-E844-46F3-8A9D-2E748BD9B310}"/>
            </a:ext>
          </a:extLst>
        </xdr:cNvPr>
        <xdr:cNvSpPr txBox="1"/>
      </xdr:nvSpPr>
      <xdr:spPr>
        <a:xfrm>
          <a:off x="374332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600" name="TextBox 2599">
          <a:extLst>
            <a:ext uri="{FF2B5EF4-FFF2-40B4-BE49-F238E27FC236}">
              <a16:creationId xmlns:a16="http://schemas.microsoft.com/office/drawing/2014/main" id="{CBCD7C68-E9A2-4A93-90B3-B76DC0B205B9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601" name="TextBox 2600">
          <a:extLst>
            <a:ext uri="{FF2B5EF4-FFF2-40B4-BE49-F238E27FC236}">
              <a16:creationId xmlns:a16="http://schemas.microsoft.com/office/drawing/2014/main" id="{B1E7FBFD-FA57-47C2-9CAF-FD7B626EFFB7}"/>
            </a:ext>
          </a:extLst>
        </xdr:cNvPr>
        <xdr:cNvSpPr txBox="1"/>
      </xdr:nvSpPr>
      <xdr:spPr>
        <a:xfrm>
          <a:off x="374332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602" name="TextBox 2601">
          <a:extLst>
            <a:ext uri="{FF2B5EF4-FFF2-40B4-BE49-F238E27FC236}">
              <a16:creationId xmlns:a16="http://schemas.microsoft.com/office/drawing/2014/main" id="{E42C3B69-6E77-4E5C-B183-2DC3F17462B0}"/>
            </a:ext>
          </a:extLst>
        </xdr:cNvPr>
        <xdr:cNvSpPr txBox="1"/>
      </xdr:nvSpPr>
      <xdr:spPr>
        <a:xfrm>
          <a:off x="374523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603" name="TextBox 2602">
          <a:extLst>
            <a:ext uri="{FF2B5EF4-FFF2-40B4-BE49-F238E27FC236}">
              <a16:creationId xmlns:a16="http://schemas.microsoft.com/office/drawing/2014/main" id="{C0FA5AA4-2D76-4BF0-8EC9-6F9A3752EBA7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604" name="TextBox 2603">
          <a:extLst>
            <a:ext uri="{FF2B5EF4-FFF2-40B4-BE49-F238E27FC236}">
              <a16:creationId xmlns:a16="http://schemas.microsoft.com/office/drawing/2014/main" id="{8218FDFE-FD9F-45F0-84D4-54D9EF72B7B2}"/>
            </a:ext>
          </a:extLst>
        </xdr:cNvPr>
        <xdr:cNvSpPr txBox="1"/>
      </xdr:nvSpPr>
      <xdr:spPr>
        <a:xfrm>
          <a:off x="374332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605" name="TextBox 2604">
          <a:extLst>
            <a:ext uri="{FF2B5EF4-FFF2-40B4-BE49-F238E27FC236}">
              <a16:creationId xmlns:a16="http://schemas.microsoft.com/office/drawing/2014/main" id="{A15143EB-93FD-4098-B507-EC3D0374098B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606" name="TextBox 2605">
          <a:extLst>
            <a:ext uri="{FF2B5EF4-FFF2-40B4-BE49-F238E27FC236}">
              <a16:creationId xmlns:a16="http://schemas.microsoft.com/office/drawing/2014/main" id="{FBB37569-7DC8-4273-89C9-07620F800BD6}"/>
            </a:ext>
          </a:extLst>
        </xdr:cNvPr>
        <xdr:cNvSpPr txBox="1"/>
      </xdr:nvSpPr>
      <xdr:spPr>
        <a:xfrm>
          <a:off x="374332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607" name="TextBox 2606">
          <a:extLst>
            <a:ext uri="{FF2B5EF4-FFF2-40B4-BE49-F238E27FC236}">
              <a16:creationId xmlns:a16="http://schemas.microsoft.com/office/drawing/2014/main" id="{34687776-4E7E-43EC-B2DD-9BDC6214C35D}"/>
            </a:ext>
          </a:extLst>
        </xdr:cNvPr>
        <xdr:cNvSpPr txBox="1"/>
      </xdr:nvSpPr>
      <xdr:spPr>
        <a:xfrm>
          <a:off x="374523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608" name="TextBox 2607">
          <a:extLst>
            <a:ext uri="{FF2B5EF4-FFF2-40B4-BE49-F238E27FC236}">
              <a16:creationId xmlns:a16="http://schemas.microsoft.com/office/drawing/2014/main" id="{D782642D-680A-49AE-BEA6-97AFB0348510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609" name="TextBox 2608">
          <a:extLst>
            <a:ext uri="{FF2B5EF4-FFF2-40B4-BE49-F238E27FC236}">
              <a16:creationId xmlns:a16="http://schemas.microsoft.com/office/drawing/2014/main" id="{D99AE03C-AC3F-4AE8-911C-FB59D41169C5}"/>
            </a:ext>
          </a:extLst>
        </xdr:cNvPr>
        <xdr:cNvSpPr txBox="1"/>
      </xdr:nvSpPr>
      <xdr:spPr>
        <a:xfrm>
          <a:off x="374332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610" name="TextBox 2609">
          <a:extLst>
            <a:ext uri="{FF2B5EF4-FFF2-40B4-BE49-F238E27FC236}">
              <a16:creationId xmlns:a16="http://schemas.microsoft.com/office/drawing/2014/main" id="{87A1E0DA-F038-4619-8C3D-46B3A689A8FF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611" name="TextBox 2610">
          <a:extLst>
            <a:ext uri="{FF2B5EF4-FFF2-40B4-BE49-F238E27FC236}">
              <a16:creationId xmlns:a16="http://schemas.microsoft.com/office/drawing/2014/main" id="{02FE5178-BCD6-43E3-AC57-64001F554A2D}"/>
            </a:ext>
          </a:extLst>
        </xdr:cNvPr>
        <xdr:cNvSpPr txBox="1"/>
      </xdr:nvSpPr>
      <xdr:spPr>
        <a:xfrm>
          <a:off x="374332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612" name="TextBox 2611">
          <a:extLst>
            <a:ext uri="{FF2B5EF4-FFF2-40B4-BE49-F238E27FC236}">
              <a16:creationId xmlns:a16="http://schemas.microsoft.com/office/drawing/2014/main" id="{1A0FDEC2-D1AF-43B6-B9B3-97120A167609}"/>
            </a:ext>
          </a:extLst>
        </xdr:cNvPr>
        <xdr:cNvSpPr txBox="1"/>
      </xdr:nvSpPr>
      <xdr:spPr>
        <a:xfrm>
          <a:off x="374523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613" name="TextBox 2612">
          <a:extLst>
            <a:ext uri="{FF2B5EF4-FFF2-40B4-BE49-F238E27FC236}">
              <a16:creationId xmlns:a16="http://schemas.microsoft.com/office/drawing/2014/main" id="{4A546482-9ECC-4548-A069-F1BB26F67E7B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614" name="TextBox 2613">
          <a:extLst>
            <a:ext uri="{FF2B5EF4-FFF2-40B4-BE49-F238E27FC236}">
              <a16:creationId xmlns:a16="http://schemas.microsoft.com/office/drawing/2014/main" id="{8DD451C8-B3F0-4961-9048-D04474F0056E}"/>
            </a:ext>
          </a:extLst>
        </xdr:cNvPr>
        <xdr:cNvSpPr txBox="1"/>
      </xdr:nvSpPr>
      <xdr:spPr>
        <a:xfrm>
          <a:off x="374332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615" name="TextBox 2614">
          <a:extLst>
            <a:ext uri="{FF2B5EF4-FFF2-40B4-BE49-F238E27FC236}">
              <a16:creationId xmlns:a16="http://schemas.microsoft.com/office/drawing/2014/main" id="{61C33B93-AC61-4B00-B74B-9746392081C6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616" name="TextBox 2615">
          <a:extLst>
            <a:ext uri="{FF2B5EF4-FFF2-40B4-BE49-F238E27FC236}">
              <a16:creationId xmlns:a16="http://schemas.microsoft.com/office/drawing/2014/main" id="{8BE3DE51-FE9B-4BAA-AC34-057B80572682}"/>
            </a:ext>
          </a:extLst>
        </xdr:cNvPr>
        <xdr:cNvSpPr txBox="1"/>
      </xdr:nvSpPr>
      <xdr:spPr>
        <a:xfrm>
          <a:off x="374332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617" name="TextBox 2616">
          <a:extLst>
            <a:ext uri="{FF2B5EF4-FFF2-40B4-BE49-F238E27FC236}">
              <a16:creationId xmlns:a16="http://schemas.microsoft.com/office/drawing/2014/main" id="{46B3FC20-0C08-4D75-8D80-139C7F0F3ADA}"/>
            </a:ext>
          </a:extLst>
        </xdr:cNvPr>
        <xdr:cNvSpPr txBox="1"/>
      </xdr:nvSpPr>
      <xdr:spPr>
        <a:xfrm>
          <a:off x="374523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618" name="TextBox 2617">
          <a:extLst>
            <a:ext uri="{FF2B5EF4-FFF2-40B4-BE49-F238E27FC236}">
              <a16:creationId xmlns:a16="http://schemas.microsoft.com/office/drawing/2014/main" id="{F7AA6899-A4B6-4DD9-AC18-4C56EED60A12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619" name="TextBox 2618">
          <a:extLst>
            <a:ext uri="{FF2B5EF4-FFF2-40B4-BE49-F238E27FC236}">
              <a16:creationId xmlns:a16="http://schemas.microsoft.com/office/drawing/2014/main" id="{42E1BFB7-D652-4EDC-B357-D05B3BEFB57E}"/>
            </a:ext>
          </a:extLst>
        </xdr:cNvPr>
        <xdr:cNvSpPr txBox="1"/>
      </xdr:nvSpPr>
      <xdr:spPr>
        <a:xfrm>
          <a:off x="374332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620" name="TextBox 2619">
          <a:extLst>
            <a:ext uri="{FF2B5EF4-FFF2-40B4-BE49-F238E27FC236}">
              <a16:creationId xmlns:a16="http://schemas.microsoft.com/office/drawing/2014/main" id="{B7CA649E-D75F-46A0-A849-5044BFE3A11A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621" name="TextBox 2620">
          <a:extLst>
            <a:ext uri="{FF2B5EF4-FFF2-40B4-BE49-F238E27FC236}">
              <a16:creationId xmlns:a16="http://schemas.microsoft.com/office/drawing/2014/main" id="{09AE3A58-B670-4FB9-8B51-FB9594D06FF7}"/>
            </a:ext>
          </a:extLst>
        </xdr:cNvPr>
        <xdr:cNvSpPr txBox="1"/>
      </xdr:nvSpPr>
      <xdr:spPr>
        <a:xfrm>
          <a:off x="374332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622" name="TextBox 2621">
          <a:extLst>
            <a:ext uri="{FF2B5EF4-FFF2-40B4-BE49-F238E27FC236}">
              <a16:creationId xmlns:a16="http://schemas.microsoft.com/office/drawing/2014/main" id="{F4E4542E-9FC8-45D6-B5BC-1392B3DB4E9C}"/>
            </a:ext>
          </a:extLst>
        </xdr:cNvPr>
        <xdr:cNvSpPr txBox="1"/>
      </xdr:nvSpPr>
      <xdr:spPr>
        <a:xfrm>
          <a:off x="374523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623" name="TextBox 2622">
          <a:extLst>
            <a:ext uri="{FF2B5EF4-FFF2-40B4-BE49-F238E27FC236}">
              <a16:creationId xmlns:a16="http://schemas.microsoft.com/office/drawing/2014/main" id="{EB00A5A9-C87E-44CC-9F64-473EB7A37178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624" name="TextBox 2623">
          <a:extLst>
            <a:ext uri="{FF2B5EF4-FFF2-40B4-BE49-F238E27FC236}">
              <a16:creationId xmlns:a16="http://schemas.microsoft.com/office/drawing/2014/main" id="{9F57B80A-8CEE-45FA-843D-3BF83BCD07E8}"/>
            </a:ext>
          </a:extLst>
        </xdr:cNvPr>
        <xdr:cNvSpPr txBox="1"/>
      </xdr:nvSpPr>
      <xdr:spPr>
        <a:xfrm>
          <a:off x="374332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625" name="TextBox 2624">
          <a:extLst>
            <a:ext uri="{FF2B5EF4-FFF2-40B4-BE49-F238E27FC236}">
              <a16:creationId xmlns:a16="http://schemas.microsoft.com/office/drawing/2014/main" id="{DA359D7C-0988-4D2E-810B-6C9F545DA344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626" name="TextBox 2625">
          <a:extLst>
            <a:ext uri="{FF2B5EF4-FFF2-40B4-BE49-F238E27FC236}">
              <a16:creationId xmlns:a16="http://schemas.microsoft.com/office/drawing/2014/main" id="{42B17A81-428D-4ADF-9F43-6FC63784E7F1}"/>
            </a:ext>
          </a:extLst>
        </xdr:cNvPr>
        <xdr:cNvSpPr txBox="1"/>
      </xdr:nvSpPr>
      <xdr:spPr>
        <a:xfrm>
          <a:off x="374332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627" name="TextBox 2626">
          <a:extLst>
            <a:ext uri="{FF2B5EF4-FFF2-40B4-BE49-F238E27FC236}">
              <a16:creationId xmlns:a16="http://schemas.microsoft.com/office/drawing/2014/main" id="{7764F0D5-C3BB-47A0-80E2-197E3857457D}"/>
            </a:ext>
          </a:extLst>
        </xdr:cNvPr>
        <xdr:cNvSpPr txBox="1"/>
      </xdr:nvSpPr>
      <xdr:spPr>
        <a:xfrm>
          <a:off x="374523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628" name="TextBox 2627">
          <a:extLst>
            <a:ext uri="{FF2B5EF4-FFF2-40B4-BE49-F238E27FC236}">
              <a16:creationId xmlns:a16="http://schemas.microsoft.com/office/drawing/2014/main" id="{71696020-0AEF-4D66-A364-03855C97A40F}"/>
            </a:ext>
          </a:extLst>
        </xdr:cNvPr>
        <xdr:cNvSpPr txBox="1"/>
      </xdr:nvSpPr>
      <xdr:spPr>
        <a:xfrm>
          <a:off x="374332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629" name="TextBox 2628">
          <a:extLst>
            <a:ext uri="{FF2B5EF4-FFF2-40B4-BE49-F238E27FC236}">
              <a16:creationId xmlns:a16="http://schemas.microsoft.com/office/drawing/2014/main" id="{1CEFD8D7-85A0-409D-939C-0721CE271728}"/>
            </a:ext>
          </a:extLst>
        </xdr:cNvPr>
        <xdr:cNvSpPr txBox="1"/>
      </xdr:nvSpPr>
      <xdr:spPr>
        <a:xfrm>
          <a:off x="374523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630" name="TextBox 2629">
          <a:extLst>
            <a:ext uri="{FF2B5EF4-FFF2-40B4-BE49-F238E27FC236}">
              <a16:creationId xmlns:a16="http://schemas.microsoft.com/office/drawing/2014/main" id="{A4D513D1-725E-463B-89FA-45C716860DC1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631" name="TextBox 2630">
          <a:extLst>
            <a:ext uri="{FF2B5EF4-FFF2-40B4-BE49-F238E27FC236}">
              <a16:creationId xmlns:a16="http://schemas.microsoft.com/office/drawing/2014/main" id="{F3DA6CBD-833B-4BB3-B19C-76DF103DC7D0}"/>
            </a:ext>
          </a:extLst>
        </xdr:cNvPr>
        <xdr:cNvSpPr txBox="1"/>
      </xdr:nvSpPr>
      <xdr:spPr>
        <a:xfrm>
          <a:off x="374332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632" name="TextBox 2631">
          <a:extLst>
            <a:ext uri="{FF2B5EF4-FFF2-40B4-BE49-F238E27FC236}">
              <a16:creationId xmlns:a16="http://schemas.microsoft.com/office/drawing/2014/main" id="{2C46E255-0BC8-4972-8B38-787693206B98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633" name="TextBox 2632">
          <a:extLst>
            <a:ext uri="{FF2B5EF4-FFF2-40B4-BE49-F238E27FC236}">
              <a16:creationId xmlns:a16="http://schemas.microsoft.com/office/drawing/2014/main" id="{33EC70A8-4F0C-488E-ABCB-792B0C77DC4F}"/>
            </a:ext>
          </a:extLst>
        </xdr:cNvPr>
        <xdr:cNvSpPr txBox="1"/>
      </xdr:nvSpPr>
      <xdr:spPr>
        <a:xfrm>
          <a:off x="374332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634" name="TextBox 2633">
          <a:extLst>
            <a:ext uri="{FF2B5EF4-FFF2-40B4-BE49-F238E27FC236}">
              <a16:creationId xmlns:a16="http://schemas.microsoft.com/office/drawing/2014/main" id="{4550FF06-E617-45E2-AD34-0512FA17F374}"/>
            </a:ext>
          </a:extLst>
        </xdr:cNvPr>
        <xdr:cNvSpPr txBox="1"/>
      </xdr:nvSpPr>
      <xdr:spPr>
        <a:xfrm>
          <a:off x="374523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635" name="TextBox 2634">
          <a:extLst>
            <a:ext uri="{FF2B5EF4-FFF2-40B4-BE49-F238E27FC236}">
              <a16:creationId xmlns:a16="http://schemas.microsoft.com/office/drawing/2014/main" id="{CAA1B229-6026-44CE-934C-2EEA5C8C83DB}"/>
            </a:ext>
          </a:extLst>
        </xdr:cNvPr>
        <xdr:cNvSpPr txBox="1"/>
      </xdr:nvSpPr>
      <xdr:spPr>
        <a:xfrm>
          <a:off x="374332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636" name="TextBox 2635">
          <a:extLst>
            <a:ext uri="{FF2B5EF4-FFF2-40B4-BE49-F238E27FC236}">
              <a16:creationId xmlns:a16="http://schemas.microsoft.com/office/drawing/2014/main" id="{21D9659A-B91A-4060-822E-30A88742059F}"/>
            </a:ext>
          </a:extLst>
        </xdr:cNvPr>
        <xdr:cNvSpPr txBox="1"/>
      </xdr:nvSpPr>
      <xdr:spPr>
        <a:xfrm>
          <a:off x="374523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637" name="TextBox 2636">
          <a:extLst>
            <a:ext uri="{FF2B5EF4-FFF2-40B4-BE49-F238E27FC236}">
              <a16:creationId xmlns:a16="http://schemas.microsoft.com/office/drawing/2014/main" id="{45AD7E69-45C5-4357-A97E-BAAF102A0323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638" name="TextBox 2637">
          <a:extLst>
            <a:ext uri="{FF2B5EF4-FFF2-40B4-BE49-F238E27FC236}">
              <a16:creationId xmlns:a16="http://schemas.microsoft.com/office/drawing/2014/main" id="{317CC74A-51B3-4C63-A361-0D34519274DE}"/>
            </a:ext>
          </a:extLst>
        </xdr:cNvPr>
        <xdr:cNvSpPr txBox="1"/>
      </xdr:nvSpPr>
      <xdr:spPr>
        <a:xfrm>
          <a:off x="374332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639" name="TextBox 2638">
          <a:extLst>
            <a:ext uri="{FF2B5EF4-FFF2-40B4-BE49-F238E27FC236}">
              <a16:creationId xmlns:a16="http://schemas.microsoft.com/office/drawing/2014/main" id="{21614D85-50A3-41FF-A88D-CECBF0E905B7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640" name="TextBox 2639">
          <a:extLst>
            <a:ext uri="{FF2B5EF4-FFF2-40B4-BE49-F238E27FC236}">
              <a16:creationId xmlns:a16="http://schemas.microsoft.com/office/drawing/2014/main" id="{0E0A8AC7-48B9-4EFE-81E3-6C84D8D9B6D6}"/>
            </a:ext>
          </a:extLst>
        </xdr:cNvPr>
        <xdr:cNvSpPr txBox="1"/>
      </xdr:nvSpPr>
      <xdr:spPr>
        <a:xfrm>
          <a:off x="374332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641" name="TextBox 2640">
          <a:extLst>
            <a:ext uri="{FF2B5EF4-FFF2-40B4-BE49-F238E27FC236}">
              <a16:creationId xmlns:a16="http://schemas.microsoft.com/office/drawing/2014/main" id="{F4199315-8A34-4112-85EE-111EFDFA0099}"/>
            </a:ext>
          </a:extLst>
        </xdr:cNvPr>
        <xdr:cNvSpPr txBox="1"/>
      </xdr:nvSpPr>
      <xdr:spPr>
        <a:xfrm>
          <a:off x="374523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642" name="TextBox 2641">
          <a:extLst>
            <a:ext uri="{FF2B5EF4-FFF2-40B4-BE49-F238E27FC236}">
              <a16:creationId xmlns:a16="http://schemas.microsoft.com/office/drawing/2014/main" id="{042EFF3F-0EC0-46D1-BCD1-162FABECA3C3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643" name="TextBox 2642">
          <a:extLst>
            <a:ext uri="{FF2B5EF4-FFF2-40B4-BE49-F238E27FC236}">
              <a16:creationId xmlns:a16="http://schemas.microsoft.com/office/drawing/2014/main" id="{E2FCADCB-2E43-4DC6-A2C0-5031C2631749}"/>
            </a:ext>
          </a:extLst>
        </xdr:cNvPr>
        <xdr:cNvSpPr txBox="1"/>
      </xdr:nvSpPr>
      <xdr:spPr>
        <a:xfrm>
          <a:off x="374332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644" name="TextBox 2643">
          <a:extLst>
            <a:ext uri="{FF2B5EF4-FFF2-40B4-BE49-F238E27FC236}">
              <a16:creationId xmlns:a16="http://schemas.microsoft.com/office/drawing/2014/main" id="{0399B3E8-896D-473E-BB43-C8821570F711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645" name="TextBox 2644">
          <a:extLst>
            <a:ext uri="{FF2B5EF4-FFF2-40B4-BE49-F238E27FC236}">
              <a16:creationId xmlns:a16="http://schemas.microsoft.com/office/drawing/2014/main" id="{ED6B5761-08BE-467E-AACB-2706F986A727}"/>
            </a:ext>
          </a:extLst>
        </xdr:cNvPr>
        <xdr:cNvSpPr txBox="1"/>
      </xdr:nvSpPr>
      <xdr:spPr>
        <a:xfrm>
          <a:off x="374332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646" name="TextBox 2645">
          <a:extLst>
            <a:ext uri="{FF2B5EF4-FFF2-40B4-BE49-F238E27FC236}">
              <a16:creationId xmlns:a16="http://schemas.microsoft.com/office/drawing/2014/main" id="{A1EF84B4-41C4-4E36-AB50-FF340400110A}"/>
            </a:ext>
          </a:extLst>
        </xdr:cNvPr>
        <xdr:cNvSpPr txBox="1"/>
      </xdr:nvSpPr>
      <xdr:spPr>
        <a:xfrm>
          <a:off x="374523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647" name="TextBox 2646">
          <a:extLst>
            <a:ext uri="{FF2B5EF4-FFF2-40B4-BE49-F238E27FC236}">
              <a16:creationId xmlns:a16="http://schemas.microsoft.com/office/drawing/2014/main" id="{94FFB6FD-EBD1-46DA-B343-4BA101B3B5AA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648" name="TextBox 2647">
          <a:extLst>
            <a:ext uri="{FF2B5EF4-FFF2-40B4-BE49-F238E27FC236}">
              <a16:creationId xmlns:a16="http://schemas.microsoft.com/office/drawing/2014/main" id="{3A0F124C-CCF7-4CA5-B5C3-6818853BA556}"/>
            </a:ext>
          </a:extLst>
        </xdr:cNvPr>
        <xdr:cNvSpPr txBox="1"/>
      </xdr:nvSpPr>
      <xdr:spPr>
        <a:xfrm>
          <a:off x="374332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649" name="TextBox 2648">
          <a:extLst>
            <a:ext uri="{FF2B5EF4-FFF2-40B4-BE49-F238E27FC236}">
              <a16:creationId xmlns:a16="http://schemas.microsoft.com/office/drawing/2014/main" id="{BF3DC167-BB20-422E-9DF1-0B7B76B187C5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650" name="TextBox 2649">
          <a:extLst>
            <a:ext uri="{FF2B5EF4-FFF2-40B4-BE49-F238E27FC236}">
              <a16:creationId xmlns:a16="http://schemas.microsoft.com/office/drawing/2014/main" id="{98CA9EF1-285D-4F56-8B81-2B3BEF793841}"/>
            </a:ext>
          </a:extLst>
        </xdr:cNvPr>
        <xdr:cNvSpPr txBox="1"/>
      </xdr:nvSpPr>
      <xdr:spPr>
        <a:xfrm>
          <a:off x="374332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651" name="TextBox 2650">
          <a:extLst>
            <a:ext uri="{FF2B5EF4-FFF2-40B4-BE49-F238E27FC236}">
              <a16:creationId xmlns:a16="http://schemas.microsoft.com/office/drawing/2014/main" id="{9157FB03-7CE0-4F41-879B-C5582BD01714}"/>
            </a:ext>
          </a:extLst>
        </xdr:cNvPr>
        <xdr:cNvSpPr txBox="1"/>
      </xdr:nvSpPr>
      <xdr:spPr>
        <a:xfrm>
          <a:off x="374523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652" name="TextBox 2651">
          <a:extLst>
            <a:ext uri="{FF2B5EF4-FFF2-40B4-BE49-F238E27FC236}">
              <a16:creationId xmlns:a16="http://schemas.microsoft.com/office/drawing/2014/main" id="{4E44C1A9-C7A8-414F-AB82-7DF3A5E009C2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653" name="TextBox 2652">
          <a:extLst>
            <a:ext uri="{FF2B5EF4-FFF2-40B4-BE49-F238E27FC236}">
              <a16:creationId xmlns:a16="http://schemas.microsoft.com/office/drawing/2014/main" id="{96900BA8-BDA8-47BC-9928-BA71D9B31801}"/>
            </a:ext>
          </a:extLst>
        </xdr:cNvPr>
        <xdr:cNvSpPr txBox="1"/>
      </xdr:nvSpPr>
      <xdr:spPr>
        <a:xfrm>
          <a:off x="374332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654" name="TextBox 2653">
          <a:extLst>
            <a:ext uri="{FF2B5EF4-FFF2-40B4-BE49-F238E27FC236}">
              <a16:creationId xmlns:a16="http://schemas.microsoft.com/office/drawing/2014/main" id="{55331BFF-9697-47A0-A70D-A536CB432FD4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655" name="TextBox 2654">
          <a:extLst>
            <a:ext uri="{FF2B5EF4-FFF2-40B4-BE49-F238E27FC236}">
              <a16:creationId xmlns:a16="http://schemas.microsoft.com/office/drawing/2014/main" id="{0F991274-0B57-4784-9F6E-249B536A3E9B}"/>
            </a:ext>
          </a:extLst>
        </xdr:cNvPr>
        <xdr:cNvSpPr txBox="1"/>
      </xdr:nvSpPr>
      <xdr:spPr>
        <a:xfrm>
          <a:off x="374332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656" name="TextBox 2655">
          <a:extLst>
            <a:ext uri="{FF2B5EF4-FFF2-40B4-BE49-F238E27FC236}">
              <a16:creationId xmlns:a16="http://schemas.microsoft.com/office/drawing/2014/main" id="{1361944C-13AE-44F0-8742-E88344BA3C4D}"/>
            </a:ext>
          </a:extLst>
        </xdr:cNvPr>
        <xdr:cNvSpPr txBox="1"/>
      </xdr:nvSpPr>
      <xdr:spPr>
        <a:xfrm>
          <a:off x="374523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657" name="TextBox 2656">
          <a:extLst>
            <a:ext uri="{FF2B5EF4-FFF2-40B4-BE49-F238E27FC236}">
              <a16:creationId xmlns:a16="http://schemas.microsoft.com/office/drawing/2014/main" id="{3BB1C5AA-7C73-43D0-8503-C7E88968AC6C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658" name="TextBox 2657">
          <a:extLst>
            <a:ext uri="{FF2B5EF4-FFF2-40B4-BE49-F238E27FC236}">
              <a16:creationId xmlns:a16="http://schemas.microsoft.com/office/drawing/2014/main" id="{2CCA772A-77A6-46C1-95C2-56AF4521F58C}"/>
            </a:ext>
          </a:extLst>
        </xdr:cNvPr>
        <xdr:cNvSpPr txBox="1"/>
      </xdr:nvSpPr>
      <xdr:spPr>
        <a:xfrm>
          <a:off x="374332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659" name="TextBox 2658">
          <a:extLst>
            <a:ext uri="{FF2B5EF4-FFF2-40B4-BE49-F238E27FC236}">
              <a16:creationId xmlns:a16="http://schemas.microsoft.com/office/drawing/2014/main" id="{790750F4-E0E8-41E3-B36F-3D008159B498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660" name="TextBox 2659">
          <a:extLst>
            <a:ext uri="{FF2B5EF4-FFF2-40B4-BE49-F238E27FC236}">
              <a16:creationId xmlns:a16="http://schemas.microsoft.com/office/drawing/2014/main" id="{0210112D-5686-4CBF-A423-2294DCA2A470}"/>
            </a:ext>
          </a:extLst>
        </xdr:cNvPr>
        <xdr:cNvSpPr txBox="1"/>
      </xdr:nvSpPr>
      <xdr:spPr>
        <a:xfrm>
          <a:off x="374332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661" name="TextBox 2660">
          <a:extLst>
            <a:ext uri="{FF2B5EF4-FFF2-40B4-BE49-F238E27FC236}">
              <a16:creationId xmlns:a16="http://schemas.microsoft.com/office/drawing/2014/main" id="{FAC9FF90-B0DA-4939-9062-4CC665B77621}"/>
            </a:ext>
          </a:extLst>
        </xdr:cNvPr>
        <xdr:cNvSpPr txBox="1"/>
      </xdr:nvSpPr>
      <xdr:spPr>
        <a:xfrm>
          <a:off x="374523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662" name="TextBox 2661">
          <a:extLst>
            <a:ext uri="{FF2B5EF4-FFF2-40B4-BE49-F238E27FC236}">
              <a16:creationId xmlns:a16="http://schemas.microsoft.com/office/drawing/2014/main" id="{A25BE177-6285-4E2A-BCC5-9634A4BBE4BF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663" name="TextBox 2662">
          <a:extLst>
            <a:ext uri="{FF2B5EF4-FFF2-40B4-BE49-F238E27FC236}">
              <a16:creationId xmlns:a16="http://schemas.microsoft.com/office/drawing/2014/main" id="{4B150346-7F3A-490F-8671-169969BBBC49}"/>
            </a:ext>
          </a:extLst>
        </xdr:cNvPr>
        <xdr:cNvSpPr txBox="1"/>
      </xdr:nvSpPr>
      <xdr:spPr>
        <a:xfrm>
          <a:off x="374332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664" name="TextBox 2663">
          <a:extLst>
            <a:ext uri="{FF2B5EF4-FFF2-40B4-BE49-F238E27FC236}">
              <a16:creationId xmlns:a16="http://schemas.microsoft.com/office/drawing/2014/main" id="{E58EAB2F-99A8-45A1-98CA-9B44C8925A31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665" name="TextBox 2664">
          <a:extLst>
            <a:ext uri="{FF2B5EF4-FFF2-40B4-BE49-F238E27FC236}">
              <a16:creationId xmlns:a16="http://schemas.microsoft.com/office/drawing/2014/main" id="{E7014814-9448-4B27-9628-9867E912A9BE}"/>
            </a:ext>
          </a:extLst>
        </xdr:cNvPr>
        <xdr:cNvSpPr txBox="1"/>
      </xdr:nvSpPr>
      <xdr:spPr>
        <a:xfrm>
          <a:off x="374332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666" name="TextBox 2665">
          <a:extLst>
            <a:ext uri="{FF2B5EF4-FFF2-40B4-BE49-F238E27FC236}">
              <a16:creationId xmlns:a16="http://schemas.microsoft.com/office/drawing/2014/main" id="{B0630131-BABC-4A28-91A9-F85ADE007501}"/>
            </a:ext>
          </a:extLst>
        </xdr:cNvPr>
        <xdr:cNvSpPr txBox="1"/>
      </xdr:nvSpPr>
      <xdr:spPr>
        <a:xfrm>
          <a:off x="374523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667" name="TextBox 2666">
          <a:extLst>
            <a:ext uri="{FF2B5EF4-FFF2-40B4-BE49-F238E27FC236}">
              <a16:creationId xmlns:a16="http://schemas.microsoft.com/office/drawing/2014/main" id="{BADD72A5-4CC7-4649-B7DB-05F086EC1019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668" name="TextBox 2667">
          <a:extLst>
            <a:ext uri="{FF2B5EF4-FFF2-40B4-BE49-F238E27FC236}">
              <a16:creationId xmlns:a16="http://schemas.microsoft.com/office/drawing/2014/main" id="{4BA1FA8A-8BCB-42C1-8DD7-E4227DB3F606}"/>
            </a:ext>
          </a:extLst>
        </xdr:cNvPr>
        <xdr:cNvSpPr txBox="1"/>
      </xdr:nvSpPr>
      <xdr:spPr>
        <a:xfrm>
          <a:off x="374332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669" name="TextBox 2668">
          <a:extLst>
            <a:ext uri="{FF2B5EF4-FFF2-40B4-BE49-F238E27FC236}">
              <a16:creationId xmlns:a16="http://schemas.microsoft.com/office/drawing/2014/main" id="{428592CD-604C-4F89-8BF7-EA65E318489D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670" name="TextBox 2669">
          <a:extLst>
            <a:ext uri="{FF2B5EF4-FFF2-40B4-BE49-F238E27FC236}">
              <a16:creationId xmlns:a16="http://schemas.microsoft.com/office/drawing/2014/main" id="{04E1C2BB-9AE5-48D0-A0B1-FB5DE9A4E37C}"/>
            </a:ext>
          </a:extLst>
        </xdr:cNvPr>
        <xdr:cNvSpPr txBox="1"/>
      </xdr:nvSpPr>
      <xdr:spPr>
        <a:xfrm>
          <a:off x="374332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671" name="TextBox 2670">
          <a:extLst>
            <a:ext uri="{FF2B5EF4-FFF2-40B4-BE49-F238E27FC236}">
              <a16:creationId xmlns:a16="http://schemas.microsoft.com/office/drawing/2014/main" id="{907B12EB-1956-447C-ACA9-ECFED1E5511A}"/>
            </a:ext>
          </a:extLst>
        </xdr:cNvPr>
        <xdr:cNvSpPr txBox="1"/>
      </xdr:nvSpPr>
      <xdr:spPr>
        <a:xfrm>
          <a:off x="374523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672" name="TextBox 2671">
          <a:extLst>
            <a:ext uri="{FF2B5EF4-FFF2-40B4-BE49-F238E27FC236}">
              <a16:creationId xmlns:a16="http://schemas.microsoft.com/office/drawing/2014/main" id="{387AB2EE-4246-421E-8A78-24CAB64AE5BE}"/>
            </a:ext>
          </a:extLst>
        </xdr:cNvPr>
        <xdr:cNvSpPr txBox="1"/>
      </xdr:nvSpPr>
      <xdr:spPr>
        <a:xfrm>
          <a:off x="374332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673" name="TextBox 2672">
          <a:extLst>
            <a:ext uri="{FF2B5EF4-FFF2-40B4-BE49-F238E27FC236}">
              <a16:creationId xmlns:a16="http://schemas.microsoft.com/office/drawing/2014/main" id="{F78D0BEF-34EB-4E9D-BEF0-65D30D3E709A}"/>
            </a:ext>
          </a:extLst>
        </xdr:cNvPr>
        <xdr:cNvSpPr txBox="1"/>
      </xdr:nvSpPr>
      <xdr:spPr>
        <a:xfrm>
          <a:off x="374523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674" name="TextBox 2673">
          <a:extLst>
            <a:ext uri="{FF2B5EF4-FFF2-40B4-BE49-F238E27FC236}">
              <a16:creationId xmlns:a16="http://schemas.microsoft.com/office/drawing/2014/main" id="{37B0CA8D-59BF-44F8-8466-8DD161CD955F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675" name="TextBox 2674">
          <a:extLst>
            <a:ext uri="{FF2B5EF4-FFF2-40B4-BE49-F238E27FC236}">
              <a16:creationId xmlns:a16="http://schemas.microsoft.com/office/drawing/2014/main" id="{E5A8AE99-5175-4567-8075-C9BEE8477C84}"/>
            </a:ext>
          </a:extLst>
        </xdr:cNvPr>
        <xdr:cNvSpPr txBox="1"/>
      </xdr:nvSpPr>
      <xdr:spPr>
        <a:xfrm>
          <a:off x="374332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676" name="TextBox 2675">
          <a:extLst>
            <a:ext uri="{FF2B5EF4-FFF2-40B4-BE49-F238E27FC236}">
              <a16:creationId xmlns:a16="http://schemas.microsoft.com/office/drawing/2014/main" id="{3B97F426-1795-4BE1-89B4-8B1D20D3B9F6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677" name="TextBox 2676">
          <a:extLst>
            <a:ext uri="{FF2B5EF4-FFF2-40B4-BE49-F238E27FC236}">
              <a16:creationId xmlns:a16="http://schemas.microsoft.com/office/drawing/2014/main" id="{6A00D98F-A4D4-4F76-8F08-58E86C197618}"/>
            </a:ext>
          </a:extLst>
        </xdr:cNvPr>
        <xdr:cNvSpPr txBox="1"/>
      </xdr:nvSpPr>
      <xdr:spPr>
        <a:xfrm>
          <a:off x="374332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678" name="TextBox 2677">
          <a:extLst>
            <a:ext uri="{FF2B5EF4-FFF2-40B4-BE49-F238E27FC236}">
              <a16:creationId xmlns:a16="http://schemas.microsoft.com/office/drawing/2014/main" id="{54B18C92-54E5-4B1D-8AE3-AEA70921FB33}"/>
            </a:ext>
          </a:extLst>
        </xdr:cNvPr>
        <xdr:cNvSpPr txBox="1"/>
      </xdr:nvSpPr>
      <xdr:spPr>
        <a:xfrm>
          <a:off x="374523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679" name="TextBox 2678">
          <a:extLst>
            <a:ext uri="{FF2B5EF4-FFF2-40B4-BE49-F238E27FC236}">
              <a16:creationId xmlns:a16="http://schemas.microsoft.com/office/drawing/2014/main" id="{24048EA2-6B8E-479C-84CC-EAF8BEB8186F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680" name="TextBox 2679">
          <a:extLst>
            <a:ext uri="{FF2B5EF4-FFF2-40B4-BE49-F238E27FC236}">
              <a16:creationId xmlns:a16="http://schemas.microsoft.com/office/drawing/2014/main" id="{41A2899C-C6D5-4F85-BCF9-484DA6DCCC61}"/>
            </a:ext>
          </a:extLst>
        </xdr:cNvPr>
        <xdr:cNvSpPr txBox="1"/>
      </xdr:nvSpPr>
      <xdr:spPr>
        <a:xfrm>
          <a:off x="374332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681" name="TextBox 2680">
          <a:extLst>
            <a:ext uri="{FF2B5EF4-FFF2-40B4-BE49-F238E27FC236}">
              <a16:creationId xmlns:a16="http://schemas.microsoft.com/office/drawing/2014/main" id="{23368756-C480-488F-B2E1-F25CCC48A53F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682" name="TextBox 2681">
          <a:extLst>
            <a:ext uri="{FF2B5EF4-FFF2-40B4-BE49-F238E27FC236}">
              <a16:creationId xmlns:a16="http://schemas.microsoft.com/office/drawing/2014/main" id="{8AA69A30-E38B-46A1-A792-C4907C4D8476}"/>
            </a:ext>
          </a:extLst>
        </xdr:cNvPr>
        <xdr:cNvSpPr txBox="1"/>
      </xdr:nvSpPr>
      <xdr:spPr>
        <a:xfrm>
          <a:off x="374332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683" name="TextBox 2682">
          <a:extLst>
            <a:ext uri="{FF2B5EF4-FFF2-40B4-BE49-F238E27FC236}">
              <a16:creationId xmlns:a16="http://schemas.microsoft.com/office/drawing/2014/main" id="{C16B0117-DE87-43EA-9949-69BC1AC664C2}"/>
            </a:ext>
          </a:extLst>
        </xdr:cNvPr>
        <xdr:cNvSpPr txBox="1"/>
      </xdr:nvSpPr>
      <xdr:spPr>
        <a:xfrm>
          <a:off x="374523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684" name="TextBox 2683">
          <a:extLst>
            <a:ext uri="{FF2B5EF4-FFF2-40B4-BE49-F238E27FC236}">
              <a16:creationId xmlns:a16="http://schemas.microsoft.com/office/drawing/2014/main" id="{0C929616-7A81-4005-BD93-231529DA7985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685" name="TextBox 2684">
          <a:extLst>
            <a:ext uri="{FF2B5EF4-FFF2-40B4-BE49-F238E27FC236}">
              <a16:creationId xmlns:a16="http://schemas.microsoft.com/office/drawing/2014/main" id="{683AD801-D8BB-4E07-BEC9-3425351F4AA1}"/>
            </a:ext>
          </a:extLst>
        </xdr:cNvPr>
        <xdr:cNvSpPr txBox="1"/>
      </xdr:nvSpPr>
      <xdr:spPr>
        <a:xfrm>
          <a:off x="374332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686" name="TextBox 2685">
          <a:extLst>
            <a:ext uri="{FF2B5EF4-FFF2-40B4-BE49-F238E27FC236}">
              <a16:creationId xmlns:a16="http://schemas.microsoft.com/office/drawing/2014/main" id="{7E2E906B-7400-4EA1-8775-D546B8E9EF84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687" name="TextBox 2686">
          <a:extLst>
            <a:ext uri="{FF2B5EF4-FFF2-40B4-BE49-F238E27FC236}">
              <a16:creationId xmlns:a16="http://schemas.microsoft.com/office/drawing/2014/main" id="{FAA012FC-0802-4101-91AB-9564A18F4892}"/>
            </a:ext>
          </a:extLst>
        </xdr:cNvPr>
        <xdr:cNvSpPr txBox="1"/>
      </xdr:nvSpPr>
      <xdr:spPr>
        <a:xfrm>
          <a:off x="374332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688" name="TextBox 2687">
          <a:extLst>
            <a:ext uri="{FF2B5EF4-FFF2-40B4-BE49-F238E27FC236}">
              <a16:creationId xmlns:a16="http://schemas.microsoft.com/office/drawing/2014/main" id="{97F42144-2BCC-4264-B683-B8A3673D42CC}"/>
            </a:ext>
          </a:extLst>
        </xdr:cNvPr>
        <xdr:cNvSpPr txBox="1"/>
      </xdr:nvSpPr>
      <xdr:spPr>
        <a:xfrm>
          <a:off x="374523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689" name="TextBox 2688">
          <a:extLst>
            <a:ext uri="{FF2B5EF4-FFF2-40B4-BE49-F238E27FC236}">
              <a16:creationId xmlns:a16="http://schemas.microsoft.com/office/drawing/2014/main" id="{91ADC659-CB5B-455B-AF85-996D3397B924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690" name="TextBox 2689">
          <a:extLst>
            <a:ext uri="{FF2B5EF4-FFF2-40B4-BE49-F238E27FC236}">
              <a16:creationId xmlns:a16="http://schemas.microsoft.com/office/drawing/2014/main" id="{E0A8750A-B9E6-43EA-BF90-64592704C66F}"/>
            </a:ext>
          </a:extLst>
        </xdr:cNvPr>
        <xdr:cNvSpPr txBox="1"/>
      </xdr:nvSpPr>
      <xdr:spPr>
        <a:xfrm>
          <a:off x="374332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691" name="TextBox 2690">
          <a:extLst>
            <a:ext uri="{FF2B5EF4-FFF2-40B4-BE49-F238E27FC236}">
              <a16:creationId xmlns:a16="http://schemas.microsoft.com/office/drawing/2014/main" id="{60CE85F3-A474-4BCA-AC19-B8E26B563F8F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692" name="TextBox 2691">
          <a:extLst>
            <a:ext uri="{FF2B5EF4-FFF2-40B4-BE49-F238E27FC236}">
              <a16:creationId xmlns:a16="http://schemas.microsoft.com/office/drawing/2014/main" id="{C1C0F449-7F7B-4BEC-B27B-3E6523D89E46}"/>
            </a:ext>
          </a:extLst>
        </xdr:cNvPr>
        <xdr:cNvSpPr txBox="1"/>
      </xdr:nvSpPr>
      <xdr:spPr>
        <a:xfrm>
          <a:off x="374332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693" name="TextBox 2692">
          <a:extLst>
            <a:ext uri="{FF2B5EF4-FFF2-40B4-BE49-F238E27FC236}">
              <a16:creationId xmlns:a16="http://schemas.microsoft.com/office/drawing/2014/main" id="{93340221-95A2-47C8-A827-7739C662FA4C}"/>
            </a:ext>
          </a:extLst>
        </xdr:cNvPr>
        <xdr:cNvSpPr txBox="1"/>
      </xdr:nvSpPr>
      <xdr:spPr>
        <a:xfrm>
          <a:off x="374523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694" name="TextBox 2693">
          <a:extLst>
            <a:ext uri="{FF2B5EF4-FFF2-40B4-BE49-F238E27FC236}">
              <a16:creationId xmlns:a16="http://schemas.microsoft.com/office/drawing/2014/main" id="{7AD04AFA-D2F2-499A-B150-1163F7F9DBA2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695" name="TextBox 2694">
          <a:extLst>
            <a:ext uri="{FF2B5EF4-FFF2-40B4-BE49-F238E27FC236}">
              <a16:creationId xmlns:a16="http://schemas.microsoft.com/office/drawing/2014/main" id="{4BEF574A-5913-4C1E-A57F-7417110E6AA4}"/>
            </a:ext>
          </a:extLst>
        </xdr:cNvPr>
        <xdr:cNvSpPr txBox="1"/>
      </xdr:nvSpPr>
      <xdr:spPr>
        <a:xfrm>
          <a:off x="374332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696" name="TextBox 2695">
          <a:extLst>
            <a:ext uri="{FF2B5EF4-FFF2-40B4-BE49-F238E27FC236}">
              <a16:creationId xmlns:a16="http://schemas.microsoft.com/office/drawing/2014/main" id="{D34A6300-FB4A-4C74-B290-FB939A06799B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697" name="TextBox 2696">
          <a:extLst>
            <a:ext uri="{FF2B5EF4-FFF2-40B4-BE49-F238E27FC236}">
              <a16:creationId xmlns:a16="http://schemas.microsoft.com/office/drawing/2014/main" id="{368160D8-AE9C-4DE9-8B67-82C90FAED5FF}"/>
            </a:ext>
          </a:extLst>
        </xdr:cNvPr>
        <xdr:cNvSpPr txBox="1"/>
      </xdr:nvSpPr>
      <xdr:spPr>
        <a:xfrm>
          <a:off x="374332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698" name="TextBox 2697">
          <a:extLst>
            <a:ext uri="{FF2B5EF4-FFF2-40B4-BE49-F238E27FC236}">
              <a16:creationId xmlns:a16="http://schemas.microsoft.com/office/drawing/2014/main" id="{92B268E0-47ED-4E9C-A727-057D83B69FC5}"/>
            </a:ext>
          </a:extLst>
        </xdr:cNvPr>
        <xdr:cNvSpPr txBox="1"/>
      </xdr:nvSpPr>
      <xdr:spPr>
        <a:xfrm>
          <a:off x="374523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699" name="TextBox 2698">
          <a:extLst>
            <a:ext uri="{FF2B5EF4-FFF2-40B4-BE49-F238E27FC236}">
              <a16:creationId xmlns:a16="http://schemas.microsoft.com/office/drawing/2014/main" id="{70D79DF6-4D15-4EF4-A33D-5E4A6586F21F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700" name="TextBox 2699">
          <a:extLst>
            <a:ext uri="{FF2B5EF4-FFF2-40B4-BE49-F238E27FC236}">
              <a16:creationId xmlns:a16="http://schemas.microsoft.com/office/drawing/2014/main" id="{23BD45D3-4696-430C-A43A-97F8A6211221}"/>
            </a:ext>
          </a:extLst>
        </xdr:cNvPr>
        <xdr:cNvSpPr txBox="1"/>
      </xdr:nvSpPr>
      <xdr:spPr>
        <a:xfrm>
          <a:off x="374332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701" name="TextBox 2700">
          <a:extLst>
            <a:ext uri="{FF2B5EF4-FFF2-40B4-BE49-F238E27FC236}">
              <a16:creationId xmlns:a16="http://schemas.microsoft.com/office/drawing/2014/main" id="{999DA7BA-6ECA-48ED-A9A2-D156A65A55BC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702" name="TextBox 2701">
          <a:extLst>
            <a:ext uri="{FF2B5EF4-FFF2-40B4-BE49-F238E27FC236}">
              <a16:creationId xmlns:a16="http://schemas.microsoft.com/office/drawing/2014/main" id="{ED49B4D5-74B4-4C00-9021-F64D4ACEED58}"/>
            </a:ext>
          </a:extLst>
        </xdr:cNvPr>
        <xdr:cNvSpPr txBox="1"/>
      </xdr:nvSpPr>
      <xdr:spPr>
        <a:xfrm>
          <a:off x="374332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703" name="TextBox 2702">
          <a:extLst>
            <a:ext uri="{FF2B5EF4-FFF2-40B4-BE49-F238E27FC236}">
              <a16:creationId xmlns:a16="http://schemas.microsoft.com/office/drawing/2014/main" id="{6C3D5C37-B9E3-4459-889A-8CA28DF5FC08}"/>
            </a:ext>
          </a:extLst>
        </xdr:cNvPr>
        <xdr:cNvSpPr txBox="1"/>
      </xdr:nvSpPr>
      <xdr:spPr>
        <a:xfrm>
          <a:off x="374523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704" name="TextBox 2703">
          <a:extLst>
            <a:ext uri="{FF2B5EF4-FFF2-40B4-BE49-F238E27FC236}">
              <a16:creationId xmlns:a16="http://schemas.microsoft.com/office/drawing/2014/main" id="{A8CDE14C-3F3B-41D7-8149-55442537541B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705" name="TextBox 2704">
          <a:extLst>
            <a:ext uri="{FF2B5EF4-FFF2-40B4-BE49-F238E27FC236}">
              <a16:creationId xmlns:a16="http://schemas.microsoft.com/office/drawing/2014/main" id="{533A46FA-4872-4CFF-A934-F7B82E2FF560}"/>
            </a:ext>
          </a:extLst>
        </xdr:cNvPr>
        <xdr:cNvSpPr txBox="1"/>
      </xdr:nvSpPr>
      <xdr:spPr>
        <a:xfrm>
          <a:off x="374332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706" name="TextBox 2705">
          <a:extLst>
            <a:ext uri="{FF2B5EF4-FFF2-40B4-BE49-F238E27FC236}">
              <a16:creationId xmlns:a16="http://schemas.microsoft.com/office/drawing/2014/main" id="{99D6F389-9E27-4E06-9156-EA6E91E77193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707" name="TextBox 2706">
          <a:extLst>
            <a:ext uri="{FF2B5EF4-FFF2-40B4-BE49-F238E27FC236}">
              <a16:creationId xmlns:a16="http://schemas.microsoft.com/office/drawing/2014/main" id="{07CE7517-6560-4832-A6AA-136C49EA59EC}"/>
            </a:ext>
          </a:extLst>
        </xdr:cNvPr>
        <xdr:cNvSpPr txBox="1"/>
      </xdr:nvSpPr>
      <xdr:spPr>
        <a:xfrm>
          <a:off x="374332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708" name="TextBox 2707">
          <a:extLst>
            <a:ext uri="{FF2B5EF4-FFF2-40B4-BE49-F238E27FC236}">
              <a16:creationId xmlns:a16="http://schemas.microsoft.com/office/drawing/2014/main" id="{1D1AFFA4-5530-4DB3-9ADD-DBEF4D633A63}"/>
            </a:ext>
          </a:extLst>
        </xdr:cNvPr>
        <xdr:cNvSpPr txBox="1"/>
      </xdr:nvSpPr>
      <xdr:spPr>
        <a:xfrm>
          <a:off x="374523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709" name="TextBox 2708">
          <a:extLst>
            <a:ext uri="{FF2B5EF4-FFF2-40B4-BE49-F238E27FC236}">
              <a16:creationId xmlns:a16="http://schemas.microsoft.com/office/drawing/2014/main" id="{48C3FC05-32C7-4548-B22B-B1C647E195AA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710" name="TextBox 2709">
          <a:extLst>
            <a:ext uri="{FF2B5EF4-FFF2-40B4-BE49-F238E27FC236}">
              <a16:creationId xmlns:a16="http://schemas.microsoft.com/office/drawing/2014/main" id="{DB33446B-E1E7-4ECF-94F1-8CA173E8A79F}"/>
            </a:ext>
          </a:extLst>
        </xdr:cNvPr>
        <xdr:cNvSpPr txBox="1"/>
      </xdr:nvSpPr>
      <xdr:spPr>
        <a:xfrm>
          <a:off x="374332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711" name="TextBox 2710">
          <a:extLst>
            <a:ext uri="{FF2B5EF4-FFF2-40B4-BE49-F238E27FC236}">
              <a16:creationId xmlns:a16="http://schemas.microsoft.com/office/drawing/2014/main" id="{C7FD9834-5DA3-427E-B5F9-908C62B3F608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712" name="TextBox 2711">
          <a:extLst>
            <a:ext uri="{FF2B5EF4-FFF2-40B4-BE49-F238E27FC236}">
              <a16:creationId xmlns:a16="http://schemas.microsoft.com/office/drawing/2014/main" id="{75BEA99C-4A34-455E-9663-D8CC82B8E6DC}"/>
            </a:ext>
          </a:extLst>
        </xdr:cNvPr>
        <xdr:cNvSpPr txBox="1"/>
      </xdr:nvSpPr>
      <xdr:spPr>
        <a:xfrm>
          <a:off x="374332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713" name="TextBox 2712">
          <a:extLst>
            <a:ext uri="{FF2B5EF4-FFF2-40B4-BE49-F238E27FC236}">
              <a16:creationId xmlns:a16="http://schemas.microsoft.com/office/drawing/2014/main" id="{8ACBD015-108F-40C5-9CBB-F2F5A9BAB7D8}"/>
            </a:ext>
          </a:extLst>
        </xdr:cNvPr>
        <xdr:cNvSpPr txBox="1"/>
      </xdr:nvSpPr>
      <xdr:spPr>
        <a:xfrm>
          <a:off x="374523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714" name="TextBox 2713">
          <a:extLst>
            <a:ext uri="{FF2B5EF4-FFF2-40B4-BE49-F238E27FC236}">
              <a16:creationId xmlns:a16="http://schemas.microsoft.com/office/drawing/2014/main" id="{474BFB53-A072-4048-8D55-858E559DA4F0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715" name="TextBox 2714">
          <a:extLst>
            <a:ext uri="{FF2B5EF4-FFF2-40B4-BE49-F238E27FC236}">
              <a16:creationId xmlns:a16="http://schemas.microsoft.com/office/drawing/2014/main" id="{557ACB3E-D63F-4238-A225-8C26A34CDD15}"/>
            </a:ext>
          </a:extLst>
        </xdr:cNvPr>
        <xdr:cNvSpPr txBox="1"/>
      </xdr:nvSpPr>
      <xdr:spPr>
        <a:xfrm>
          <a:off x="374332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716" name="TextBox 2715">
          <a:extLst>
            <a:ext uri="{FF2B5EF4-FFF2-40B4-BE49-F238E27FC236}">
              <a16:creationId xmlns:a16="http://schemas.microsoft.com/office/drawing/2014/main" id="{D74537FF-6102-4B42-B8E5-5613747344FC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717" name="TextBox 2716">
          <a:extLst>
            <a:ext uri="{FF2B5EF4-FFF2-40B4-BE49-F238E27FC236}">
              <a16:creationId xmlns:a16="http://schemas.microsoft.com/office/drawing/2014/main" id="{D3A7A592-7A1E-4AE3-9E1A-34A44ADD59E7}"/>
            </a:ext>
          </a:extLst>
        </xdr:cNvPr>
        <xdr:cNvSpPr txBox="1"/>
      </xdr:nvSpPr>
      <xdr:spPr>
        <a:xfrm>
          <a:off x="374332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718" name="TextBox 2717">
          <a:extLst>
            <a:ext uri="{FF2B5EF4-FFF2-40B4-BE49-F238E27FC236}">
              <a16:creationId xmlns:a16="http://schemas.microsoft.com/office/drawing/2014/main" id="{05845625-C003-4C35-8984-EBA6B18B22A8}"/>
            </a:ext>
          </a:extLst>
        </xdr:cNvPr>
        <xdr:cNvSpPr txBox="1"/>
      </xdr:nvSpPr>
      <xdr:spPr>
        <a:xfrm>
          <a:off x="374523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719" name="TextBox 2718">
          <a:extLst>
            <a:ext uri="{FF2B5EF4-FFF2-40B4-BE49-F238E27FC236}">
              <a16:creationId xmlns:a16="http://schemas.microsoft.com/office/drawing/2014/main" id="{D6D56DA4-56C6-4159-B8BA-791C54A351F0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720" name="TextBox 2719">
          <a:extLst>
            <a:ext uri="{FF2B5EF4-FFF2-40B4-BE49-F238E27FC236}">
              <a16:creationId xmlns:a16="http://schemas.microsoft.com/office/drawing/2014/main" id="{1112EE6D-F497-47E8-AF2B-CF1D931AD42D}"/>
            </a:ext>
          </a:extLst>
        </xdr:cNvPr>
        <xdr:cNvSpPr txBox="1"/>
      </xdr:nvSpPr>
      <xdr:spPr>
        <a:xfrm>
          <a:off x="374332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721" name="TextBox 2720">
          <a:extLst>
            <a:ext uri="{FF2B5EF4-FFF2-40B4-BE49-F238E27FC236}">
              <a16:creationId xmlns:a16="http://schemas.microsoft.com/office/drawing/2014/main" id="{CD6CE426-209D-486A-AFA5-5E9915710316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722" name="TextBox 2721">
          <a:extLst>
            <a:ext uri="{FF2B5EF4-FFF2-40B4-BE49-F238E27FC236}">
              <a16:creationId xmlns:a16="http://schemas.microsoft.com/office/drawing/2014/main" id="{C9359E55-9893-44DD-BC7D-CFA8D44686A8}"/>
            </a:ext>
          </a:extLst>
        </xdr:cNvPr>
        <xdr:cNvSpPr txBox="1"/>
      </xdr:nvSpPr>
      <xdr:spPr>
        <a:xfrm>
          <a:off x="374332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723" name="TextBox 2722">
          <a:extLst>
            <a:ext uri="{FF2B5EF4-FFF2-40B4-BE49-F238E27FC236}">
              <a16:creationId xmlns:a16="http://schemas.microsoft.com/office/drawing/2014/main" id="{B680ED7C-D4C5-4F63-A63C-F1670902830A}"/>
            </a:ext>
          </a:extLst>
        </xdr:cNvPr>
        <xdr:cNvSpPr txBox="1"/>
      </xdr:nvSpPr>
      <xdr:spPr>
        <a:xfrm>
          <a:off x="374523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724" name="TextBox 2723">
          <a:extLst>
            <a:ext uri="{FF2B5EF4-FFF2-40B4-BE49-F238E27FC236}">
              <a16:creationId xmlns:a16="http://schemas.microsoft.com/office/drawing/2014/main" id="{67FF65A3-F894-4C51-9CF8-DDD2E8C1FCD6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725" name="TextBox 2724">
          <a:extLst>
            <a:ext uri="{FF2B5EF4-FFF2-40B4-BE49-F238E27FC236}">
              <a16:creationId xmlns:a16="http://schemas.microsoft.com/office/drawing/2014/main" id="{D70A123B-5BD0-42DF-942D-FE2CD38203B4}"/>
            </a:ext>
          </a:extLst>
        </xdr:cNvPr>
        <xdr:cNvSpPr txBox="1"/>
      </xdr:nvSpPr>
      <xdr:spPr>
        <a:xfrm>
          <a:off x="374332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726" name="TextBox 2725">
          <a:extLst>
            <a:ext uri="{FF2B5EF4-FFF2-40B4-BE49-F238E27FC236}">
              <a16:creationId xmlns:a16="http://schemas.microsoft.com/office/drawing/2014/main" id="{E3EF4F9F-83BD-426A-A2C2-F44117A35B2C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727" name="TextBox 2726">
          <a:extLst>
            <a:ext uri="{FF2B5EF4-FFF2-40B4-BE49-F238E27FC236}">
              <a16:creationId xmlns:a16="http://schemas.microsoft.com/office/drawing/2014/main" id="{1DF84DE4-A928-4FFB-A333-08E648549AE6}"/>
            </a:ext>
          </a:extLst>
        </xdr:cNvPr>
        <xdr:cNvSpPr txBox="1"/>
      </xdr:nvSpPr>
      <xdr:spPr>
        <a:xfrm>
          <a:off x="374332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728" name="TextBox 2727">
          <a:extLst>
            <a:ext uri="{FF2B5EF4-FFF2-40B4-BE49-F238E27FC236}">
              <a16:creationId xmlns:a16="http://schemas.microsoft.com/office/drawing/2014/main" id="{15F5D6AB-02F8-4F8C-B3CD-051C7B778226}"/>
            </a:ext>
          </a:extLst>
        </xdr:cNvPr>
        <xdr:cNvSpPr txBox="1"/>
      </xdr:nvSpPr>
      <xdr:spPr>
        <a:xfrm>
          <a:off x="374523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729" name="TextBox 2728">
          <a:extLst>
            <a:ext uri="{FF2B5EF4-FFF2-40B4-BE49-F238E27FC236}">
              <a16:creationId xmlns:a16="http://schemas.microsoft.com/office/drawing/2014/main" id="{121F5BA1-2FFF-4831-A6FF-4FCFD7A06174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730" name="TextBox 2729">
          <a:extLst>
            <a:ext uri="{FF2B5EF4-FFF2-40B4-BE49-F238E27FC236}">
              <a16:creationId xmlns:a16="http://schemas.microsoft.com/office/drawing/2014/main" id="{F1B100EA-840A-44D7-86CC-62123D6C1EAE}"/>
            </a:ext>
          </a:extLst>
        </xdr:cNvPr>
        <xdr:cNvSpPr txBox="1"/>
      </xdr:nvSpPr>
      <xdr:spPr>
        <a:xfrm>
          <a:off x="374332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731" name="TextBox 2730">
          <a:extLst>
            <a:ext uri="{FF2B5EF4-FFF2-40B4-BE49-F238E27FC236}">
              <a16:creationId xmlns:a16="http://schemas.microsoft.com/office/drawing/2014/main" id="{07824322-BE48-4C4C-A237-8EFC1C7364D9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732" name="TextBox 2731">
          <a:extLst>
            <a:ext uri="{FF2B5EF4-FFF2-40B4-BE49-F238E27FC236}">
              <a16:creationId xmlns:a16="http://schemas.microsoft.com/office/drawing/2014/main" id="{E050CA11-432B-4961-BAD5-7D9F7E7A0B2D}"/>
            </a:ext>
          </a:extLst>
        </xdr:cNvPr>
        <xdr:cNvSpPr txBox="1"/>
      </xdr:nvSpPr>
      <xdr:spPr>
        <a:xfrm>
          <a:off x="374332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733" name="TextBox 2732">
          <a:extLst>
            <a:ext uri="{FF2B5EF4-FFF2-40B4-BE49-F238E27FC236}">
              <a16:creationId xmlns:a16="http://schemas.microsoft.com/office/drawing/2014/main" id="{310349B3-8D5C-4ECE-A7D0-842E0E490F55}"/>
            </a:ext>
          </a:extLst>
        </xdr:cNvPr>
        <xdr:cNvSpPr txBox="1"/>
      </xdr:nvSpPr>
      <xdr:spPr>
        <a:xfrm>
          <a:off x="374523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734" name="TextBox 2733">
          <a:extLst>
            <a:ext uri="{FF2B5EF4-FFF2-40B4-BE49-F238E27FC236}">
              <a16:creationId xmlns:a16="http://schemas.microsoft.com/office/drawing/2014/main" id="{D47F3781-27B2-4033-A148-1320AFBC44F6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735" name="TextBox 2734">
          <a:extLst>
            <a:ext uri="{FF2B5EF4-FFF2-40B4-BE49-F238E27FC236}">
              <a16:creationId xmlns:a16="http://schemas.microsoft.com/office/drawing/2014/main" id="{1D872C09-10B1-4D77-966A-C71695E20C92}"/>
            </a:ext>
          </a:extLst>
        </xdr:cNvPr>
        <xdr:cNvSpPr txBox="1"/>
      </xdr:nvSpPr>
      <xdr:spPr>
        <a:xfrm>
          <a:off x="374332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736" name="TextBox 2735">
          <a:extLst>
            <a:ext uri="{FF2B5EF4-FFF2-40B4-BE49-F238E27FC236}">
              <a16:creationId xmlns:a16="http://schemas.microsoft.com/office/drawing/2014/main" id="{95C771E8-09E1-4749-A509-74D6B166C9DB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737" name="TextBox 2736">
          <a:extLst>
            <a:ext uri="{FF2B5EF4-FFF2-40B4-BE49-F238E27FC236}">
              <a16:creationId xmlns:a16="http://schemas.microsoft.com/office/drawing/2014/main" id="{7D6B64D1-0487-4FE3-82BE-97F170540FFA}"/>
            </a:ext>
          </a:extLst>
        </xdr:cNvPr>
        <xdr:cNvSpPr txBox="1"/>
      </xdr:nvSpPr>
      <xdr:spPr>
        <a:xfrm>
          <a:off x="374332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738" name="TextBox 2737">
          <a:extLst>
            <a:ext uri="{FF2B5EF4-FFF2-40B4-BE49-F238E27FC236}">
              <a16:creationId xmlns:a16="http://schemas.microsoft.com/office/drawing/2014/main" id="{3A1D08AE-FBEC-4805-B194-62C0DBD305E0}"/>
            </a:ext>
          </a:extLst>
        </xdr:cNvPr>
        <xdr:cNvSpPr txBox="1"/>
      </xdr:nvSpPr>
      <xdr:spPr>
        <a:xfrm>
          <a:off x="374523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739" name="TextBox 2738">
          <a:extLst>
            <a:ext uri="{FF2B5EF4-FFF2-40B4-BE49-F238E27FC236}">
              <a16:creationId xmlns:a16="http://schemas.microsoft.com/office/drawing/2014/main" id="{61EF1199-DCE6-4C9D-A142-191378A7E9C9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740" name="TextBox 2739">
          <a:extLst>
            <a:ext uri="{FF2B5EF4-FFF2-40B4-BE49-F238E27FC236}">
              <a16:creationId xmlns:a16="http://schemas.microsoft.com/office/drawing/2014/main" id="{B371B4FE-195C-4766-9738-A00B0B01C7A3}"/>
            </a:ext>
          </a:extLst>
        </xdr:cNvPr>
        <xdr:cNvSpPr txBox="1"/>
      </xdr:nvSpPr>
      <xdr:spPr>
        <a:xfrm>
          <a:off x="374332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741" name="TextBox 2740">
          <a:extLst>
            <a:ext uri="{FF2B5EF4-FFF2-40B4-BE49-F238E27FC236}">
              <a16:creationId xmlns:a16="http://schemas.microsoft.com/office/drawing/2014/main" id="{3995B13A-6022-4D91-915E-81BE1111061A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742" name="TextBox 2741">
          <a:extLst>
            <a:ext uri="{FF2B5EF4-FFF2-40B4-BE49-F238E27FC236}">
              <a16:creationId xmlns:a16="http://schemas.microsoft.com/office/drawing/2014/main" id="{4F1A54BC-E484-4E35-85DF-3F59FF36DB97}"/>
            </a:ext>
          </a:extLst>
        </xdr:cNvPr>
        <xdr:cNvSpPr txBox="1"/>
      </xdr:nvSpPr>
      <xdr:spPr>
        <a:xfrm>
          <a:off x="374332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743" name="TextBox 2742">
          <a:extLst>
            <a:ext uri="{FF2B5EF4-FFF2-40B4-BE49-F238E27FC236}">
              <a16:creationId xmlns:a16="http://schemas.microsoft.com/office/drawing/2014/main" id="{F1575214-0D4C-4FD0-80EF-411210257317}"/>
            </a:ext>
          </a:extLst>
        </xdr:cNvPr>
        <xdr:cNvSpPr txBox="1"/>
      </xdr:nvSpPr>
      <xdr:spPr>
        <a:xfrm>
          <a:off x="374523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744" name="TextBox 2743">
          <a:extLst>
            <a:ext uri="{FF2B5EF4-FFF2-40B4-BE49-F238E27FC236}">
              <a16:creationId xmlns:a16="http://schemas.microsoft.com/office/drawing/2014/main" id="{6EA61CEF-A822-4AC2-AE7E-1E4CDA30090F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745" name="TextBox 2744">
          <a:extLst>
            <a:ext uri="{FF2B5EF4-FFF2-40B4-BE49-F238E27FC236}">
              <a16:creationId xmlns:a16="http://schemas.microsoft.com/office/drawing/2014/main" id="{383B2A7A-F600-43F9-BE92-3F005DA9DC25}"/>
            </a:ext>
          </a:extLst>
        </xdr:cNvPr>
        <xdr:cNvSpPr txBox="1"/>
      </xdr:nvSpPr>
      <xdr:spPr>
        <a:xfrm>
          <a:off x="374332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746" name="TextBox 2745">
          <a:extLst>
            <a:ext uri="{FF2B5EF4-FFF2-40B4-BE49-F238E27FC236}">
              <a16:creationId xmlns:a16="http://schemas.microsoft.com/office/drawing/2014/main" id="{7DF5794F-63ED-4C99-8F66-32CB258E3C55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747" name="TextBox 2746">
          <a:extLst>
            <a:ext uri="{FF2B5EF4-FFF2-40B4-BE49-F238E27FC236}">
              <a16:creationId xmlns:a16="http://schemas.microsoft.com/office/drawing/2014/main" id="{5ADC9A60-C4E7-43A4-827C-37ABA09DDBC2}"/>
            </a:ext>
          </a:extLst>
        </xdr:cNvPr>
        <xdr:cNvSpPr txBox="1"/>
      </xdr:nvSpPr>
      <xdr:spPr>
        <a:xfrm>
          <a:off x="374332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748" name="TextBox 2747">
          <a:extLst>
            <a:ext uri="{FF2B5EF4-FFF2-40B4-BE49-F238E27FC236}">
              <a16:creationId xmlns:a16="http://schemas.microsoft.com/office/drawing/2014/main" id="{F23B76E1-3521-44A1-8F5C-64F801FB84DF}"/>
            </a:ext>
          </a:extLst>
        </xdr:cNvPr>
        <xdr:cNvSpPr txBox="1"/>
      </xdr:nvSpPr>
      <xdr:spPr>
        <a:xfrm>
          <a:off x="374523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749" name="TextBox 2748">
          <a:extLst>
            <a:ext uri="{FF2B5EF4-FFF2-40B4-BE49-F238E27FC236}">
              <a16:creationId xmlns:a16="http://schemas.microsoft.com/office/drawing/2014/main" id="{74A2FB58-F1E3-47CB-A08F-87C44D34C5E4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750" name="TextBox 2749">
          <a:extLst>
            <a:ext uri="{FF2B5EF4-FFF2-40B4-BE49-F238E27FC236}">
              <a16:creationId xmlns:a16="http://schemas.microsoft.com/office/drawing/2014/main" id="{D053F2B2-BCE4-43AB-A795-0F97002300CF}"/>
            </a:ext>
          </a:extLst>
        </xdr:cNvPr>
        <xdr:cNvSpPr txBox="1"/>
      </xdr:nvSpPr>
      <xdr:spPr>
        <a:xfrm>
          <a:off x="374332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751" name="TextBox 2750">
          <a:extLst>
            <a:ext uri="{FF2B5EF4-FFF2-40B4-BE49-F238E27FC236}">
              <a16:creationId xmlns:a16="http://schemas.microsoft.com/office/drawing/2014/main" id="{3CE5F578-A70D-491D-9E76-32EAA2576BA7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752" name="TextBox 2751">
          <a:extLst>
            <a:ext uri="{FF2B5EF4-FFF2-40B4-BE49-F238E27FC236}">
              <a16:creationId xmlns:a16="http://schemas.microsoft.com/office/drawing/2014/main" id="{662782EA-82E9-4784-B25C-FB400B9C00B3}"/>
            </a:ext>
          </a:extLst>
        </xdr:cNvPr>
        <xdr:cNvSpPr txBox="1"/>
      </xdr:nvSpPr>
      <xdr:spPr>
        <a:xfrm>
          <a:off x="374332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753" name="TextBox 2752">
          <a:extLst>
            <a:ext uri="{FF2B5EF4-FFF2-40B4-BE49-F238E27FC236}">
              <a16:creationId xmlns:a16="http://schemas.microsoft.com/office/drawing/2014/main" id="{E6277A6F-C845-47F0-83D1-ABF8D04BBCF4}"/>
            </a:ext>
          </a:extLst>
        </xdr:cNvPr>
        <xdr:cNvSpPr txBox="1"/>
      </xdr:nvSpPr>
      <xdr:spPr>
        <a:xfrm>
          <a:off x="374523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754" name="TextBox 2753">
          <a:extLst>
            <a:ext uri="{FF2B5EF4-FFF2-40B4-BE49-F238E27FC236}">
              <a16:creationId xmlns:a16="http://schemas.microsoft.com/office/drawing/2014/main" id="{C5576C30-403E-40EC-9C66-2611FB7DD0D4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755" name="TextBox 2754">
          <a:extLst>
            <a:ext uri="{FF2B5EF4-FFF2-40B4-BE49-F238E27FC236}">
              <a16:creationId xmlns:a16="http://schemas.microsoft.com/office/drawing/2014/main" id="{BB1C5709-7742-4AB7-B8EF-A4B1BA42AFB7}"/>
            </a:ext>
          </a:extLst>
        </xdr:cNvPr>
        <xdr:cNvSpPr txBox="1"/>
      </xdr:nvSpPr>
      <xdr:spPr>
        <a:xfrm>
          <a:off x="374332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756" name="TextBox 2755">
          <a:extLst>
            <a:ext uri="{FF2B5EF4-FFF2-40B4-BE49-F238E27FC236}">
              <a16:creationId xmlns:a16="http://schemas.microsoft.com/office/drawing/2014/main" id="{E404D2D2-9030-4162-8A0D-145640BEA93E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757" name="TextBox 2756">
          <a:extLst>
            <a:ext uri="{FF2B5EF4-FFF2-40B4-BE49-F238E27FC236}">
              <a16:creationId xmlns:a16="http://schemas.microsoft.com/office/drawing/2014/main" id="{6A60DDBA-0344-4AD1-B924-39FCAEA3CCB8}"/>
            </a:ext>
          </a:extLst>
        </xdr:cNvPr>
        <xdr:cNvSpPr txBox="1"/>
      </xdr:nvSpPr>
      <xdr:spPr>
        <a:xfrm>
          <a:off x="374332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758" name="TextBox 2757">
          <a:extLst>
            <a:ext uri="{FF2B5EF4-FFF2-40B4-BE49-F238E27FC236}">
              <a16:creationId xmlns:a16="http://schemas.microsoft.com/office/drawing/2014/main" id="{76FA6C64-A4E9-4829-9E92-556D610997A3}"/>
            </a:ext>
          </a:extLst>
        </xdr:cNvPr>
        <xdr:cNvSpPr txBox="1"/>
      </xdr:nvSpPr>
      <xdr:spPr>
        <a:xfrm>
          <a:off x="374523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759" name="TextBox 2758">
          <a:extLst>
            <a:ext uri="{FF2B5EF4-FFF2-40B4-BE49-F238E27FC236}">
              <a16:creationId xmlns:a16="http://schemas.microsoft.com/office/drawing/2014/main" id="{C374DC9B-8B4E-44D6-A87D-C56CCCA1C0DF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760" name="TextBox 2759">
          <a:extLst>
            <a:ext uri="{FF2B5EF4-FFF2-40B4-BE49-F238E27FC236}">
              <a16:creationId xmlns:a16="http://schemas.microsoft.com/office/drawing/2014/main" id="{690FB8F2-F26C-48DE-81C4-87F10DE86686}"/>
            </a:ext>
          </a:extLst>
        </xdr:cNvPr>
        <xdr:cNvSpPr txBox="1"/>
      </xdr:nvSpPr>
      <xdr:spPr>
        <a:xfrm>
          <a:off x="374332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761" name="TextBox 2760">
          <a:extLst>
            <a:ext uri="{FF2B5EF4-FFF2-40B4-BE49-F238E27FC236}">
              <a16:creationId xmlns:a16="http://schemas.microsoft.com/office/drawing/2014/main" id="{1929085C-09C4-43B6-8364-748A15D531BC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762" name="TextBox 2761">
          <a:extLst>
            <a:ext uri="{FF2B5EF4-FFF2-40B4-BE49-F238E27FC236}">
              <a16:creationId xmlns:a16="http://schemas.microsoft.com/office/drawing/2014/main" id="{479B89A3-1470-4279-955F-1971A3E1008C}"/>
            </a:ext>
          </a:extLst>
        </xdr:cNvPr>
        <xdr:cNvSpPr txBox="1"/>
      </xdr:nvSpPr>
      <xdr:spPr>
        <a:xfrm>
          <a:off x="374332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763" name="TextBox 2762">
          <a:extLst>
            <a:ext uri="{FF2B5EF4-FFF2-40B4-BE49-F238E27FC236}">
              <a16:creationId xmlns:a16="http://schemas.microsoft.com/office/drawing/2014/main" id="{4588199A-5142-4A26-9D1F-BDCD57FEC25D}"/>
            </a:ext>
          </a:extLst>
        </xdr:cNvPr>
        <xdr:cNvSpPr txBox="1"/>
      </xdr:nvSpPr>
      <xdr:spPr>
        <a:xfrm>
          <a:off x="374523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764" name="TextBox 2763">
          <a:extLst>
            <a:ext uri="{FF2B5EF4-FFF2-40B4-BE49-F238E27FC236}">
              <a16:creationId xmlns:a16="http://schemas.microsoft.com/office/drawing/2014/main" id="{D6641512-3B6B-4EE7-9988-34E955F15B54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765" name="TextBox 2764">
          <a:extLst>
            <a:ext uri="{FF2B5EF4-FFF2-40B4-BE49-F238E27FC236}">
              <a16:creationId xmlns:a16="http://schemas.microsoft.com/office/drawing/2014/main" id="{4BEF81F9-C279-4F29-A976-48E3CB3C969B}"/>
            </a:ext>
          </a:extLst>
        </xdr:cNvPr>
        <xdr:cNvSpPr txBox="1"/>
      </xdr:nvSpPr>
      <xdr:spPr>
        <a:xfrm>
          <a:off x="374332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766" name="TextBox 2765">
          <a:extLst>
            <a:ext uri="{FF2B5EF4-FFF2-40B4-BE49-F238E27FC236}">
              <a16:creationId xmlns:a16="http://schemas.microsoft.com/office/drawing/2014/main" id="{5B83F7FA-7801-4DE9-B326-4135267404D1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767" name="TextBox 2766">
          <a:extLst>
            <a:ext uri="{FF2B5EF4-FFF2-40B4-BE49-F238E27FC236}">
              <a16:creationId xmlns:a16="http://schemas.microsoft.com/office/drawing/2014/main" id="{CBFBF312-2EB6-49C9-817A-3546EF8A5C77}"/>
            </a:ext>
          </a:extLst>
        </xdr:cNvPr>
        <xdr:cNvSpPr txBox="1"/>
      </xdr:nvSpPr>
      <xdr:spPr>
        <a:xfrm>
          <a:off x="374332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768" name="TextBox 2767">
          <a:extLst>
            <a:ext uri="{FF2B5EF4-FFF2-40B4-BE49-F238E27FC236}">
              <a16:creationId xmlns:a16="http://schemas.microsoft.com/office/drawing/2014/main" id="{65D5C986-FB39-46D2-A4B0-5455879F7439}"/>
            </a:ext>
          </a:extLst>
        </xdr:cNvPr>
        <xdr:cNvSpPr txBox="1"/>
      </xdr:nvSpPr>
      <xdr:spPr>
        <a:xfrm>
          <a:off x="374523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769" name="TextBox 2768">
          <a:extLst>
            <a:ext uri="{FF2B5EF4-FFF2-40B4-BE49-F238E27FC236}">
              <a16:creationId xmlns:a16="http://schemas.microsoft.com/office/drawing/2014/main" id="{AAAEA4D7-D4FD-4884-BA20-27CFEDBDF639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770" name="TextBox 2769">
          <a:extLst>
            <a:ext uri="{FF2B5EF4-FFF2-40B4-BE49-F238E27FC236}">
              <a16:creationId xmlns:a16="http://schemas.microsoft.com/office/drawing/2014/main" id="{2F4E5E56-018E-4C2F-B74E-4F840B0DCA17}"/>
            </a:ext>
          </a:extLst>
        </xdr:cNvPr>
        <xdr:cNvSpPr txBox="1"/>
      </xdr:nvSpPr>
      <xdr:spPr>
        <a:xfrm>
          <a:off x="374332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771" name="TextBox 2770">
          <a:extLst>
            <a:ext uri="{FF2B5EF4-FFF2-40B4-BE49-F238E27FC236}">
              <a16:creationId xmlns:a16="http://schemas.microsoft.com/office/drawing/2014/main" id="{8B61BC04-7CF0-42AF-9903-6A52968512B7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772" name="TextBox 2771">
          <a:extLst>
            <a:ext uri="{FF2B5EF4-FFF2-40B4-BE49-F238E27FC236}">
              <a16:creationId xmlns:a16="http://schemas.microsoft.com/office/drawing/2014/main" id="{8682A4DE-FF5C-4EA0-B4DB-181F0D68078E}"/>
            </a:ext>
          </a:extLst>
        </xdr:cNvPr>
        <xdr:cNvSpPr txBox="1"/>
      </xdr:nvSpPr>
      <xdr:spPr>
        <a:xfrm>
          <a:off x="374332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773" name="TextBox 2772">
          <a:extLst>
            <a:ext uri="{FF2B5EF4-FFF2-40B4-BE49-F238E27FC236}">
              <a16:creationId xmlns:a16="http://schemas.microsoft.com/office/drawing/2014/main" id="{2EB751ED-7BD9-4A54-AE5C-C2F82A5F49D6}"/>
            </a:ext>
          </a:extLst>
        </xdr:cNvPr>
        <xdr:cNvSpPr txBox="1"/>
      </xdr:nvSpPr>
      <xdr:spPr>
        <a:xfrm>
          <a:off x="374523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774" name="TextBox 2773">
          <a:extLst>
            <a:ext uri="{FF2B5EF4-FFF2-40B4-BE49-F238E27FC236}">
              <a16:creationId xmlns:a16="http://schemas.microsoft.com/office/drawing/2014/main" id="{27826CC0-A7F3-424B-B190-21702876576B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775" name="TextBox 2774">
          <a:extLst>
            <a:ext uri="{FF2B5EF4-FFF2-40B4-BE49-F238E27FC236}">
              <a16:creationId xmlns:a16="http://schemas.microsoft.com/office/drawing/2014/main" id="{CE9FCB8C-F67C-47C7-B64F-CFCD66A0B378}"/>
            </a:ext>
          </a:extLst>
        </xdr:cNvPr>
        <xdr:cNvSpPr txBox="1"/>
      </xdr:nvSpPr>
      <xdr:spPr>
        <a:xfrm>
          <a:off x="374332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776" name="TextBox 2775">
          <a:extLst>
            <a:ext uri="{FF2B5EF4-FFF2-40B4-BE49-F238E27FC236}">
              <a16:creationId xmlns:a16="http://schemas.microsoft.com/office/drawing/2014/main" id="{F4FA11DF-7491-4BD0-99F6-A3FAFE0020E3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777" name="TextBox 2776">
          <a:extLst>
            <a:ext uri="{FF2B5EF4-FFF2-40B4-BE49-F238E27FC236}">
              <a16:creationId xmlns:a16="http://schemas.microsoft.com/office/drawing/2014/main" id="{C87F7065-24EB-474A-9548-82D5E469C138}"/>
            </a:ext>
          </a:extLst>
        </xdr:cNvPr>
        <xdr:cNvSpPr txBox="1"/>
      </xdr:nvSpPr>
      <xdr:spPr>
        <a:xfrm>
          <a:off x="374332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778" name="TextBox 2777">
          <a:extLst>
            <a:ext uri="{FF2B5EF4-FFF2-40B4-BE49-F238E27FC236}">
              <a16:creationId xmlns:a16="http://schemas.microsoft.com/office/drawing/2014/main" id="{C9636306-D4A2-4DFF-A6C7-66E0F4DF1FDF}"/>
            </a:ext>
          </a:extLst>
        </xdr:cNvPr>
        <xdr:cNvSpPr txBox="1"/>
      </xdr:nvSpPr>
      <xdr:spPr>
        <a:xfrm>
          <a:off x="374523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779" name="TextBox 2778">
          <a:extLst>
            <a:ext uri="{FF2B5EF4-FFF2-40B4-BE49-F238E27FC236}">
              <a16:creationId xmlns:a16="http://schemas.microsoft.com/office/drawing/2014/main" id="{E2E22A90-9BE6-4E9B-B11E-8BF9BCAE3FB1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780" name="TextBox 2779">
          <a:extLst>
            <a:ext uri="{FF2B5EF4-FFF2-40B4-BE49-F238E27FC236}">
              <a16:creationId xmlns:a16="http://schemas.microsoft.com/office/drawing/2014/main" id="{7CA5D7EC-4D0C-4B03-9ECC-59DB26D92C5B}"/>
            </a:ext>
          </a:extLst>
        </xdr:cNvPr>
        <xdr:cNvSpPr txBox="1"/>
      </xdr:nvSpPr>
      <xdr:spPr>
        <a:xfrm>
          <a:off x="374332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781" name="TextBox 2780">
          <a:extLst>
            <a:ext uri="{FF2B5EF4-FFF2-40B4-BE49-F238E27FC236}">
              <a16:creationId xmlns:a16="http://schemas.microsoft.com/office/drawing/2014/main" id="{103636A0-DEE4-422A-872F-C3F44BB9FB5F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782" name="TextBox 2781">
          <a:extLst>
            <a:ext uri="{FF2B5EF4-FFF2-40B4-BE49-F238E27FC236}">
              <a16:creationId xmlns:a16="http://schemas.microsoft.com/office/drawing/2014/main" id="{830D4537-D3D8-4632-A6F7-96972315A03A}"/>
            </a:ext>
          </a:extLst>
        </xdr:cNvPr>
        <xdr:cNvSpPr txBox="1"/>
      </xdr:nvSpPr>
      <xdr:spPr>
        <a:xfrm>
          <a:off x="374332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783" name="TextBox 2782">
          <a:extLst>
            <a:ext uri="{FF2B5EF4-FFF2-40B4-BE49-F238E27FC236}">
              <a16:creationId xmlns:a16="http://schemas.microsoft.com/office/drawing/2014/main" id="{92D8821F-C23E-4FD7-ADF5-D20C0E7D83D8}"/>
            </a:ext>
          </a:extLst>
        </xdr:cNvPr>
        <xdr:cNvSpPr txBox="1"/>
      </xdr:nvSpPr>
      <xdr:spPr>
        <a:xfrm>
          <a:off x="374523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784" name="TextBox 2783">
          <a:extLst>
            <a:ext uri="{FF2B5EF4-FFF2-40B4-BE49-F238E27FC236}">
              <a16:creationId xmlns:a16="http://schemas.microsoft.com/office/drawing/2014/main" id="{DD72EA77-FE40-4303-A4B8-3C59819E3166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785" name="TextBox 2784">
          <a:extLst>
            <a:ext uri="{FF2B5EF4-FFF2-40B4-BE49-F238E27FC236}">
              <a16:creationId xmlns:a16="http://schemas.microsoft.com/office/drawing/2014/main" id="{022D8946-B324-46A9-8B40-B212D7303385}"/>
            </a:ext>
          </a:extLst>
        </xdr:cNvPr>
        <xdr:cNvSpPr txBox="1"/>
      </xdr:nvSpPr>
      <xdr:spPr>
        <a:xfrm>
          <a:off x="374332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786" name="TextBox 2785">
          <a:extLst>
            <a:ext uri="{FF2B5EF4-FFF2-40B4-BE49-F238E27FC236}">
              <a16:creationId xmlns:a16="http://schemas.microsoft.com/office/drawing/2014/main" id="{52842FE8-AF9F-40FB-A59F-96739CDD16ED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787" name="TextBox 2786">
          <a:extLst>
            <a:ext uri="{FF2B5EF4-FFF2-40B4-BE49-F238E27FC236}">
              <a16:creationId xmlns:a16="http://schemas.microsoft.com/office/drawing/2014/main" id="{888BB304-E75B-4A1D-B802-7A1AEBE7B66B}"/>
            </a:ext>
          </a:extLst>
        </xdr:cNvPr>
        <xdr:cNvSpPr txBox="1"/>
      </xdr:nvSpPr>
      <xdr:spPr>
        <a:xfrm>
          <a:off x="374332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788" name="TextBox 2787">
          <a:extLst>
            <a:ext uri="{FF2B5EF4-FFF2-40B4-BE49-F238E27FC236}">
              <a16:creationId xmlns:a16="http://schemas.microsoft.com/office/drawing/2014/main" id="{6B171E21-DB1C-4FF8-A1F5-949B88BD06C1}"/>
            </a:ext>
          </a:extLst>
        </xdr:cNvPr>
        <xdr:cNvSpPr txBox="1"/>
      </xdr:nvSpPr>
      <xdr:spPr>
        <a:xfrm>
          <a:off x="374523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789" name="TextBox 2788">
          <a:extLst>
            <a:ext uri="{FF2B5EF4-FFF2-40B4-BE49-F238E27FC236}">
              <a16:creationId xmlns:a16="http://schemas.microsoft.com/office/drawing/2014/main" id="{79CD01E0-FBA1-4DB2-9539-DAC7CB9BE540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790" name="TextBox 2789">
          <a:extLst>
            <a:ext uri="{FF2B5EF4-FFF2-40B4-BE49-F238E27FC236}">
              <a16:creationId xmlns:a16="http://schemas.microsoft.com/office/drawing/2014/main" id="{6BD7E0D5-9BB0-48B8-8220-6AD37385444B}"/>
            </a:ext>
          </a:extLst>
        </xdr:cNvPr>
        <xdr:cNvSpPr txBox="1"/>
      </xdr:nvSpPr>
      <xdr:spPr>
        <a:xfrm>
          <a:off x="374332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791" name="TextBox 2790">
          <a:extLst>
            <a:ext uri="{FF2B5EF4-FFF2-40B4-BE49-F238E27FC236}">
              <a16:creationId xmlns:a16="http://schemas.microsoft.com/office/drawing/2014/main" id="{C036E7D9-F3A8-4D4F-B014-EA52C248E709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792" name="TextBox 2791">
          <a:extLst>
            <a:ext uri="{FF2B5EF4-FFF2-40B4-BE49-F238E27FC236}">
              <a16:creationId xmlns:a16="http://schemas.microsoft.com/office/drawing/2014/main" id="{001B8F87-49C8-47C2-BD62-2342EC86E270}"/>
            </a:ext>
          </a:extLst>
        </xdr:cNvPr>
        <xdr:cNvSpPr txBox="1"/>
      </xdr:nvSpPr>
      <xdr:spPr>
        <a:xfrm>
          <a:off x="374332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793" name="TextBox 2792">
          <a:extLst>
            <a:ext uri="{FF2B5EF4-FFF2-40B4-BE49-F238E27FC236}">
              <a16:creationId xmlns:a16="http://schemas.microsoft.com/office/drawing/2014/main" id="{A8D2B952-5906-4A04-8BF9-C3B3D235A85B}"/>
            </a:ext>
          </a:extLst>
        </xdr:cNvPr>
        <xdr:cNvSpPr txBox="1"/>
      </xdr:nvSpPr>
      <xdr:spPr>
        <a:xfrm>
          <a:off x="374523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794" name="TextBox 2793">
          <a:extLst>
            <a:ext uri="{FF2B5EF4-FFF2-40B4-BE49-F238E27FC236}">
              <a16:creationId xmlns:a16="http://schemas.microsoft.com/office/drawing/2014/main" id="{C8ED51A6-F07D-48D1-A07D-EBA935F8B4E4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795" name="TextBox 2794">
          <a:extLst>
            <a:ext uri="{FF2B5EF4-FFF2-40B4-BE49-F238E27FC236}">
              <a16:creationId xmlns:a16="http://schemas.microsoft.com/office/drawing/2014/main" id="{2C4EFA76-7917-472A-A402-B637F7F3F94C}"/>
            </a:ext>
          </a:extLst>
        </xdr:cNvPr>
        <xdr:cNvSpPr txBox="1"/>
      </xdr:nvSpPr>
      <xdr:spPr>
        <a:xfrm>
          <a:off x="374332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796" name="TextBox 2795">
          <a:extLst>
            <a:ext uri="{FF2B5EF4-FFF2-40B4-BE49-F238E27FC236}">
              <a16:creationId xmlns:a16="http://schemas.microsoft.com/office/drawing/2014/main" id="{DA3A1F6D-6668-4BDE-A643-39E861D3FE34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797" name="TextBox 2796">
          <a:extLst>
            <a:ext uri="{FF2B5EF4-FFF2-40B4-BE49-F238E27FC236}">
              <a16:creationId xmlns:a16="http://schemas.microsoft.com/office/drawing/2014/main" id="{2E7AEAF3-476B-4839-AA7C-62048F7FE80F}"/>
            </a:ext>
          </a:extLst>
        </xdr:cNvPr>
        <xdr:cNvSpPr txBox="1"/>
      </xdr:nvSpPr>
      <xdr:spPr>
        <a:xfrm>
          <a:off x="374332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798" name="TextBox 2797">
          <a:extLst>
            <a:ext uri="{FF2B5EF4-FFF2-40B4-BE49-F238E27FC236}">
              <a16:creationId xmlns:a16="http://schemas.microsoft.com/office/drawing/2014/main" id="{DBD4F6B6-72BE-4B67-B65C-F3B50BDB659F}"/>
            </a:ext>
          </a:extLst>
        </xdr:cNvPr>
        <xdr:cNvSpPr txBox="1"/>
      </xdr:nvSpPr>
      <xdr:spPr>
        <a:xfrm>
          <a:off x="374523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799" name="TextBox 2798">
          <a:extLst>
            <a:ext uri="{FF2B5EF4-FFF2-40B4-BE49-F238E27FC236}">
              <a16:creationId xmlns:a16="http://schemas.microsoft.com/office/drawing/2014/main" id="{11423922-D3D9-4D4B-8B05-BB7CD03796FE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800" name="TextBox 2799">
          <a:extLst>
            <a:ext uri="{FF2B5EF4-FFF2-40B4-BE49-F238E27FC236}">
              <a16:creationId xmlns:a16="http://schemas.microsoft.com/office/drawing/2014/main" id="{8A1E644D-67F6-4AB8-BA88-A712C61D43E7}"/>
            </a:ext>
          </a:extLst>
        </xdr:cNvPr>
        <xdr:cNvSpPr txBox="1"/>
      </xdr:nvSpPr>
      <xdr:spPr>
        <a:xfrm>
          <a:off x="374332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801" name="TextBox 2800">
          <a:extLst>
            <a:ext uri="{FF2B5EF4-FFF2-40B4-BE49-F238E27FC236}">
              <a16:creationId xmlns:a16="http://schemas.microsoft.com/office/drawing/2014/main" id="{EF58DD44-1559-42C1-A8A8-07F16090C2F9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802" name="TextBox 2801">
          <a:extLst>
            <a:ext uri="{FF2B5EF4-FFF2-40B4-BE49-F238E27FC236}">
              <a16:creationId xmlns:a16="http://schemas.microsoft.com/office/drawing/2014/main" id="{429D56A9-9210-4F81-BBB4-E7F8E5B35C6A}"/>
            </a:ext>
          </a:extLst>
        </xdr:cNvPr>
        <xdr:cNvSpPr txBox="1"/>
      </xdr:nvSpPr>
      <xdr:spPr>
        <a:xfrm>
          <a:off x="374332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803" name="TextBox 2802">
          <a:extLst>
            <a:ext uri="{FF2B5EF4-FFF2-40B4-BE49-F238E27FC236}">
              <a16:creationId xmlns:a16="http://schemas.microsoft.com/office/drawing/2014/main" id="{E845CA5F-CC34-43E7-B51D-CDD5C4D87B38}"/>
            </a:ext>
          </a:extLst>
        </xdr:cNvPr>
        <xdr:cNvSpPr txBox="1"/>
      </xdr:nvSpPr>
      <xdr:spPr>
        <a:xfrm>
          <a:off x="374523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804" name="TextBox 2803">
          <a:extLst>
            <a:ext uri="{FF2B5EF4-FFF2-40B4-BE49-F238E27FC236}">
              <a16:creationId xmlns:a16="http://schemas.microsoft.com/office/drawing/2014/main" id="{4A597826-D600-4018-900F-5A69F3827C9A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805" name="TextBox 2804">
          <a:extLst>
            <a:ext uri="{FF2B5EF4-FFF2-40B4-BE49-F238E27FC236}">
              <a16:creationId xmlns:a16="http://schemas.microsoft.com/office/drawing/2014/main" id="{F88EA08D-3AED-4BB4-AE86-DAEB2B09A16F}"/>
            </a:ext>
          </a:extLst>
        </xdr:cNvPr>
        <xdr:cNvSpPr txBox="1"/>
      </xdr:nvSpPr>
      <xdr:spPr>
        <a:xfrm>
          <a:off x="374332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806" name="TextBox 2805">
          <a:extLst>
            <a:ext uri="{FF2B5EF4-FFF2-40B4-BE49-F238E27FC236}">
              <a16:creationId xmlns:a16="http://schemas.microsoft.com/office/drawing/2014/main" id="{78D124EB-479F-4AB9-B0DA-BF2D797C1345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807" name="TextBox 2806">
          <a:extLst>
            <a:ext uri="{FF2B5EF4-FFF2-40B4-BE49-F238E27FC236}">
              <a16:creationId xmlns:a16="http://schemas.microsoft.com/office/drawing/2014/main" id="{1F5BB426-28E9-4487-9152-E697B6D0DC6E}"/>
            </a:ext>
          </a:extLst>
        </xdr:cNvPr>
        <xdr:cNvSpPr txBox="1"/>
      </xdr:nvSpPr>
      <xdr:spPr>
        <a:xfrm>
          <a:off x="374332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808" name="TextBox 2807">
          <a:extLst>
            <a:ext uri="{FF2B5EF4-FFF2-40B4-BE49-F238E27FC236}">
              <a16:creationId xmlns:a16="http://schemas.microsoft.com/office/drawing/2014/main" id="{8879A55C-322D-45E7-8D16-D494D0F072A3}"/>
            </a:ext>
          </a:extLst>
        </xdr:cNvPr>
        <xdr:cNvSpPr txBox="1"/>
      </xdr:nvSpPr>
      <xdr:spPr>
        <a:xfrm>
          <a:off x="374523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809" name="TextBox 2808">
          <a:extLst>
            <a:ext uri="{FF2B5EF4-FFF2-40B4-BE49-F238E27FC236}">
              <a16:creationId xmlns:a16="http://schemas.microsoft.com/office/drawing/2014/main" id="{F4BE8F06-F500-4851-BC50-2682277AB677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810" name="TextBox 2809">
          <a:extLst>
            <a:ext uri="{FF2B5EF4-FFF2-40B4-BE49-F238E27FC236}">
              <a16:creationId xmlns:a16="http://schemas.microsoft.com/office/drawing/2014/main" id="{600E6BF6-F382-4D22-99DD-9B71BD92A3B1}"/>
            </a:ext>
          </a:extLst>
        </xdr:cNvPr>
        <xdr:cNvSpPr txBox="1"/>
      </xdr:nvSpPr>
      <xdr:spPr>
        <a:xfrm>
          <a:off x="374332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811" name="TextBox 2810">
          <a:extLst>
            <a:ext uri="{FF2B5EF4-FFF2-40B4-BE49-F238E27FC236}">
              <a16:creationId xmlns:a16="http://schemas.microsoft.com/office/drawing/2014/main" id="{A6EC2B93-F71E-4898-9D44-CF925F6022FD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812" name="TextBox 2811">
          <a:extLst>
            <a:ext uri="{FF2B5EF4-FFF2-40B4-BE49-F238E27FC236}">
              <a16:creationId xmlns:a16="http://schemas.microsoft.com/office/drawing/2014/main" id="{870E2CB8-63B1-412F-A45A-9CC4D1113CC7}"/>
            </a:ext>
          </a:extLst>
        </xdr:cNvPr>
        <xdr:cNvSpPr txBox="1"/>
      </xdr:nvSpPr>
      <xdr:spPr>
        <a:xfrm>
          <a:off x="374332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813" name="TextBox 2812">
          <a:extLst>
            <a:ext uri="{FF2B5EF4-FFF2-40B4-BE49-F238E27FC236}">
              <a16:creationId xmlns:a16="http://schemas.microsoft.com/office/drawing/2014/main" id="{D0314CD6-1F8A-4D02-B540-B92F8B57B607}"/>
            </a:ext>
          </a:extLst>
        </xdr:cNvPr>
        <xdr:cNvSpPr txBox="1"/>
      </xdr:nvSpPr>
      <xdr:spPr>
        <a:xfrm>
          <a:off x="374523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814" name="TextBox 2813">
          <a:extLst>
            <a:ext uri="{FF2B5EF4-FFF2-40B4-BE49-F238E27FC236}">
              <a16:creationId xmlns:a16="http://schemas.microsoft.com/office/drawing/2014/main" id="{4504409F-921B-4C99-B67B-BEC7C1E12234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815" name="TextBox 2814">
          <a:extLst>
            <a:ext uri="{FF2B5EF4-FFF2-40B4-BE49-F238E27FC236}">
              <a16:creationId xmlns:a16="http://schemas.microsoft.com/office/drawing/2014/main" id="{ADE44DD1-C8F7-4262-AF6C-E5A91B588FF0}"/>
            </a:ext>
          </a:extLst>
        </xdr:cNvPr>
        <xdr:cNvSpPr txBox="1"/>
      </xdr:nvSpPr>
      <xdr:spPr>
        <a:xfrm>
          <a:off x="374332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816" name="TextBox 2815">
          <a:extLst>
            <a:ext uri="{FF2B5EF4-FFF2-40B4-BE49-F238E27FC236}">
              <a16:creationId xmlns:a16="http://schemas.microsoft.com/office/drawing/2014/main" id="{444F548D-C823-4D09-A125-D6C1BAB549AE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817" name="TextBox 2816">
          <a:extLst>
            <a:ext uri="{FF2B5EF4-FFF2-40B4-BE49-F238E27FC236}">
              <a16:creationId xmlns:a16="http://schemas.microsoft.com/office/drawing/2014/main" id="{9CE15CFE-9335-468D-8CD6-7F90391BD5B8}"/>
            </a:ext>
          </a:extLst>
        </xdr:cNvPr>
        <xdr:cNvSpPr txBox="1"/>
      </xdr:nvSpPr>
      <xdr:spPr>
        <a:xfrm>
          <a:off x="374332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818" name="TextBox 2817">
          <a:extLst>
            <a:ext uri="{FF2B5EF4-FFF2-40B4-BE49-F238E27FC236}">
              <a16:creationId xmlns:a16="http://schemas.microsoft.com/office/drawing/2014/main" id="{75879C08-C954-4328-A1F7-212753524884}"/>
            </a:ext>
          </a:extLst>
        </xdr:cNvPr>
        <xdr:cNvSpPr txBox="1"/>
      </xdr:nvSpPr>
      <xdr:spPr>
        <a:xfrm>
          <a:off x="374523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819" name="TextBox 2818">
          <a:extLst>
            <a:ext uri="{FF2B5EF4-FFF2-40B4-BE49-F238E27FC236}">
              <a16:creationId xmlns:a16="http://schemas.microsoft.com/office/drawing/2014/main" id="{E027ED04-031C-4532-A6A3-88A95E647B8C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820" name="TextBox 2819">
          <a:extLst>
            <a:ext uri="{FF2B5EF4-FFF2-40B4-BE49-F238E27FC236}">
              <a16:creationId xmlns:a16="http://schemas.microsoft.com/office/drawing/2014/main" id="{C0607383-FA09-42ED-A5AC-2DAC28192570}"/>
            </a:ext>
          </a:extLst>
        </xdr:cNvPr>
        <xdr:cNvSpPr txBox="1"/>
      </xdr:nvSpPr>
      <xdr:spPr>
        <a:xfrm>
          <a:off x="374332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821" name="TextBox 2820">
          <a:extLst>
            <a:ext uri="{FF2B5EF4-FFF2-40B4-BE49-F238E27FC236}">
              <a16:creationId xmlns:a16="http://schemas.microsoft.com/office/drawing/2014/main" id="{5D4A183C-05EA-4E98-8A0F-457FEBC09367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822" name="TextBox 2821">
          <a:extLst>
            <a:ext uri="{FF2B5EF4-FFF2-40B4-BE49-F238E27FC236}">
              <a16:creationId xmlns:a16="http://schemas.microsoft.com/office/drawing/2014/main" id="{D7E9617C-E5B7-455D-904E-5C8E5F1802FF}"/>
            </a:ext>
          </a:extLst>
        </xdr:cNvPr>
        <xdr:cNvSpPr txBox="1"/>
      </xdr:nvSpPr>
      <xdr:spPr>
        <a:xfrm>
          <a:off x="374332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823" name="TextBox 2822">
          <a:extLst>
            <a:ext uri="{FF2B5EF4-FFF2-40B4-BE49-F238E27FC236}">
              <a16:creationId xmlns:a16="http://schemas.microsoft.com/office/drawing/2014/main" id="{1E7A7988-3950-4950-AA09-FE36C4DEB051}"/>
            </a:ext>
          </a:extLst>
        </xdr:cNvPr>
        <xdr:cNvSpPr txBox="1"/>
      </xdr:nvSpPr>
      <xdr:spPr>
        <a:xfrm>
          <a:off x="374523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824" name="TextBox 2823">
          <a:extLst>
            <a:ext uri="{FF2B5EF4-FFF2-40B4-BE49-F238E27FC236}">
              <a16:creationId xmlns:a16="http://schemas.microsoft.com/office/drawing/2014/main" id="{C304A352-EE73-48C5-881E-0F2F4C07B239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825" name="TextBox 2824">
          <a:extLst>
            <a:ext uri="{FF2B5EF4-FFF2-40B4-BE49-F238E27FC236}">
              <a16:creationId xmlns:a16="http://schemas.microsoft.com/office/drawing/2014/main" id="{7658439E-8F38-4CB4-A020-43425E216155}"/>
            </a:ext>
          </a:extLst>
        </xdr:cNvPr>
        <xdr:cNvSpPr txBox="1"/>
      </xdr:nvSpPr>
      <xdr:spPr>
        <a:xfrm>
          <a:off x="374332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826" name="TextBox 2825">
          <a:extLst>
            <a:ext uri="{FF2B5EF4-FFF2-40B4-BE49-F238E27FC236}">
              <a16:creationId xmlns:a16="http://schemas.microsoft.com/office/drawing/2014/main" id="{6260A273-9A95-4ABE-99BA-769B7490B2CB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827" name="TextBox 2826">
          <a:extLst>
            <a:ext uri="{FF2B5EF4-FFF2-40B4-BE49-F238E27FC236}">
              <a16:creationId xmlns:a16="http://schemas.microsoft.com/office/drawing/2014/main" id="{CB976C6E-8C3B-47B8-9FB7-F402CED62A74}"/>
            </a:ext>
          </a:extLst>
        </xdr:cNvPr>
        <xdr:cNvSpPr txBox="1"/>
      </xdr:nvSpPr>
      <xdr:spPr>
        <a:xfrm>
          <a:off x="374332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828" name="TextBox 2827">
          <a:extLst>
            <a:ext uri="{FF2B5EF4-FFF2-40B4-BE49-F238E27FC236}">
              <a16:creationId xmlns:a16="http://schemas.microsoft.com/office/drawing/2014/main" id="{D84ADF53-AE18-495B-9420-6EB2F1CF8350}"/>
            </a:ext>
          </a:extLst>
        </xdr:cNvPr>
        <xdr:cNvSpPr txBox="1"/>
      </xdr:nvSpPr>
      <xdr:spPr>
        <a:xfrm>
          <a:off x="374523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829" name="TextBox 2828">
          <a:extLst>
            <a:ext uri="{FF2B5EF4-FFF2-40B4-BE49-F238E27FC236}">
              <a16:creationId xmlns:a16="http://schemas.microsoft.com/office/drawing/2014/main" id="{A446AD17-EA6B-46DE-97DB-63768479BA5F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830" name="TextBox 2829">
          <a:extLst>
            <a:ext uri="{FF2B5EF4-FFF2-40B4-BE49-F238E27FC236}">
              <a16:creationId xmlns:a16="http://schemas.microsoft.com/office/drawing/2014/main" id="{6D8AE95C-7B7F-47C3-9BAD-C86C69CFBFAE}"/>
            </a:ext>
          </a:extLst>
        </xdr:cNvPr>
        <xdr:cNvSpPr txBox="1"/>
      </xdr:nvSpPr>
      <xdr:spPr>
        <a:xfrm>
          <a:off x="374332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831" name="TextBox 2830">
          <a:extLst>
            <a:ext uri="{FF2B5EF4-FFF2-40B4-BE49-F238E27FC236}">
              <a16:creationId xmlns:a16="http://schemas.microsoft.com/office/drawing/2014/main" id="{7ACB0397-5B1B-423A-BE13-202C5DF5B449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832" name="TextBox 2831">
          <a:extLst>
            <a:ext uri="{FF2B5EF4-FFF2-40B4-BE49-F238E27FC236}">
              <a16:creationId xmlns:a16="http://schemas.microsoft.com/office/drawing/2014/main" id="{C07D9D8A-6EE0-4E03-BCBB-4DAD1BAD4978}"/>
            </a:ext>
          </a:extLst>
        </xdr:cNvPr>
        <xdr:cNvSpPr txBox="1"/>
      </xdr:nvSpPr>
      <xdr:spPr>
        <a:xfrm>
          <a:off x="374332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833" name="TextBox 2832">
          <a:extLst>
            <a:ext uri="{FF2B5EF4-FFF2-40B4-BE49-F238E27FC236}">
              <a16:creationId xmlns:a16="http://schemas.microsoft.com/office/drawing/2014/main" id="{DBBE1E2B-1D0C-4C4C-884D-6C21FBE31662}"/>
            </a:ext>
          </a:extLst>
        </xdr:cNvPr>
        <xdr:cNvSpPr txBox="1"/>
      </xdr:nvSpPr>
      <xdr:spPr>
        <a:xfrm>
          <a:off x="374523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834" name="TextBox 2833">
          <a:extLst>
            <a:ext uri="{FF2B5EF4-FFF2-40B4-BE49-F238E27FC236}">
              <a16:creationId xmlns:a16="http://schemas.microsoft.com/office/drawing/2014/main" id="{AD1A9C92-6561-4CB8-AF63-6F4881AC5C36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835" name="TextBox 2834">
          <a:extLst>
            <a:ext uri="{FF2B5EF4-FFF2-40B4-BE49-F238E27FC236}">
              <a16:creationId xmlns:a16="http://schemas.microsoft.com/office/drawing/2014/main" id="{803F3560-4E48-418E-A78E-9450AF6DA62B}"/>
            </a:ext>
          </a:extLst>
        </xdr:cNvPr>
        <xdr:cNvSpPr txBox="1"/>
      </xdr:nvSpPr>
      <xdr:spPr>
        <a:xfrm>
          <a:off x="374332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836" name="TextBox 2835">
          <a:extLst>
            <a:ext uri="{FF2B5EF4-FFF2-40B4-BE49-F238E27FC236}">
              <a16:creationId xmlns:a16="http://schemas.microsoft.com/office/drawing/2014/main" id="{DF0E1053-5BAD-4C20-BB9A-FC9F0FEF2FDC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837" name="TextBox 2836">
          <a:extLst>
            <a:ext uri="{FF2B5EF4-FFF2-40B4-BE49-F238E27FC236}">
              <a16:creationId xmlns:a16="http://schemas.microsoft.com/office/drawing/2014/main" id="{E39A7A23-D4A4-4916-A694-564BEA2E3E6E}"/>
            </a:ext>
          </a:extLst>
        </xdr:cNvPr>
        <xdr:cNvSpPr txBox="1"/>
      </xdr:nvSpPr>
      <xdr:spPr>
        <a:xfrm>
          <a:off x="374332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838" name="TextBox 2837">
          <a:extLst>
            <a:ext uri="{FF2B5EF4-FFF2-40B4-BE49-F238E27FC236}">
              <a16:creationId xmlns:a16="http://schemas.microsoft.com/office/drawing/2014/main" id="{20330369-C817-4974-8166-C5D464453E21}"/>
            </a:ext>
          </a:extLst>
        </xdr:cNvPr>
        <xdr:cNvSpPr txBox="1"/>
      </xdr:nvSpPr>
      <xdr:spPr>
        <a:xfrm>
          <a:off x="374523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839" name="TextBox 2838">
          <a:extLst>
            <a:ext uri="{FF2B5EF4-FFF2-40B4-BE49-F238E27FC236}">
              <a16:creationId xmlns:a16="http://schemas.microsoft.com/office/drawing/2014/main" id="{292981D0-0800-4D53-8477-5A1488EF7365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840" name="TextBox 2839">
          <a:extLst>
            <a:ext uri="{FF2B5EF4-FFF2-40B4-BE49-F238E27FC236}">
              <a16:creationId xmlns:a16="http://schemas.microsoft.com/office/drawing/2014/main" id="{C16D869D-71D4-4E11-B2FB-EC4CB979D946}"/>
            </a:ext>
          </a:extLst>
        </xdr:cNvPr>
        <xdr:cNvSpPr txBox="1"/>
      </xdr:nvSpPr>
      <xdr:spPr>
        <a:xfrm>
          <a:off x="374332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841" name="TextBox 2840">
          <a:extLst>
            <a:ext uri="{FF2B5EF4-FFF2-40B4-BE49-F238E27FC236}">
              <a16:creationId xmlns:a16="http://schemas.microsoft.com/office/drawing/2014/main" id="{73196034-A489-49FF-B456-8D5F5CDECC5D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842" name="TextBox 2841">
          <a:extLst>
            <a:ext uri="{FF2B5EF4-FFF2-40B4-BE49-F238E27FC236}">
              <a16:creationId xmlns:a16="http://schemas.microsoft.com/office/drawing/2014/main" id="{D8F68E86-557A-4B2E-A9B5-0BB83BF6AA5A}"/>
            </a:ext>
          </a:extLst>
        </xdr:cNvPr>
        <xdr:cNvSpPr txBox="1"/>
      </xdr:nvSpPr>
      <xdr:spPr>
        <a:xfrm>
          <a:off x="374332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843" name="TextBox 2842">
          <a:extLst>
            <a:ext uri="{FF2B5EF4-FFF2-40B4-BE49-F238E27FC236}">
              <a16:creationId xmlns:a16="http://schemas.microsoft.com/office/drawing/2014/main" id="{EEE7D279-4CFD-436A-A4E3-0B0ECBE3AF3F}"/>
            </a:ext>
          </a:extLst>
        </xdr:cNvPr>
        <xdr:cNvSpPr txBox="1"/>
      </xdr:nvSpPr>
      <xdr:spPr>
        <a:xfrm>
          <a:off x="374523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844" name="TextBox 2843">
          <a:extLst>
            <a:ext uri="{FF2B5EF4-FFF2-40B4-BE49-F238E27FC236}">
              <a16:creationId xmlns:a16="http://schemas.microsoft.com/office/drawing/2014/main" id="{3A111C8F-9959-4DFC-BABB-9D150F95B67E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845" name="TextBox 2844">
          <a:extLst>
            <a:ext uri="{FF2B5EF4-FFF2-40B4-BE49-F238E27FC236}">
              <a16:creationId xmlns:a16="http://schemas.microsoft.com/office/drawing/2014/main" id="{AB7E27EC-2173-44BF-9ACF-E5D2C45EFBE4}"/>
            </a:ext>
          </a:extLst>
        </xdr:cNvPr>
        <xdr:cNvSpPr txBox="1"/>
      </xdr:nvSpPr>
      <xdr:spPr>
        <a:xfrm>
          <a:off x="374332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846" name="TextBox 2845">
          <a:extLst>
            <a:ext uri="{FF2B5EF4-FFF2-40B4-BE49-F238E27FC236}">
              <a16:creationId xmlns:a16="http://schemas.microsoft.com/office/drawing/2014/main" id="{18DDEDD3-CA7C-48E1-9B2E-449FA37D0410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847" name="TextBox 2846">
          <a:extLst>
            <a:ext uri="{FF2B5EF4-FFF2-40B4-BE49-F238E27FC236}">
              <a16:creationId xmlns:a16="http://schemas.microsoft.com/office/drawing/2014/main" id="{5D0287E0-A18C-40BE-AD79-EF7E286723A2}"/>
            </a:ext>
          </a:extLst>
        </xdr:cNvPr>
        <xdr:cNvSpPr txBox="1"/>
      </xdr:nvSpPr>
      <xdr:spPr>
        <a:xfrm>
          <a:off x="374332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848" name="TextBox 2847">
          <a:extLst>
            <a:ext uri="{FF2B5EF4-FFF2-40B4-BE49-F238E27FC236}">
              <a16:creationId xmlns:a16="http://schemas.microsoft.com/office/drawing/2014/main" id="{025F2D8F-4823-48D9-8022-6ADC6E44BFB9}"/>
            </a:ext>
          </a:extLst>
        </xdr:cNvPr>
        <xdr:cNvSpPr txBox="1"/>
      </xdr:nvSpPr>
      <xdr:spPr>
        <a:xfrm>
          <a:off x="374523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849" name="TextBox 2848">
          <a:extLst>
            <a:ext uri="{FF2B5EF4-FFF2-40B4-BE49-F238E27FC236}">
              <a16:creationId xmlns:a16="http://schemas.microsoft.com/office/drawing/2014/main" id="{9CB053B3-F580-440B-94B5-218433C2D6D0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850" name="TextBox 2849">
          <a:extLst>
            <a:ext uri="{FF2B5EF4-FFF2-40B4-BE49-F238E27FC236}">
              <a16:creationId xmlns:a16="http://schemas.microsoft.com/office/drawing/2014/main" id="{DE8CA04D-097F-4F10-B2A2-106441C4E975}"/>
            </a:ext>
          </a:extLst>
        </xdr:cNvPr>
        <xdr:cNvSpPr txBox="1"/>
      </xdr:nvSpPr>
      <xdr:spPr>
        <a:xfrm>
          <a:off x="374332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851" name="TextBox 2850">
          <a:extLst>
            <a:ext uri="{FF2B5EF4-FFF2-40B4-BE49-F238E27FC236}">
              <a16:creationId xmlns:a16="http://schemas.microsoft.com/office/drawing/2014/main" id="{C8BC0338-59C2-493F-9F04-7FA1453435B0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852" name="TextBox 2851">
          <a:extLst>
            <a:ext uri="{FF2B5EF4-FFF2-40B4-BE49-F238E27FC236}">
              <a16:creationId xmlns:a16="http://schemas.microsoft.com/office/drawing/2014/main" id="{E2B660B7-5C8C-457F-BEEC-74AEFB76AF04}"/>
            </a:ext>
          </a:extLst>
        </xdr:cNvPr>
        <xdr:cNvSpPr txBox="1"/>
      </xdr:nvSpPr>
      <xdr:spPr>
        <a:xfrm>
          <a:off x="374332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853" name="TextBox 2852">
          <a:extLst>
            <a:ext uri="{FF2B5EF4-FFF2-40B4-BE49-F238E27FC236}">
              <a16:creationId xmlns:a16="http://schemas.microsoft.com/office/drawing/2014/main" id="{7F82F10C-E3AE-4720-986B-CD8098B74012}"/>
            </a:ext>
          </a:extLst>
        </xdr:cNvPr>
        <xdr:cNvSpPr txBox="1"/>
      </xdr:nvSpPr>
      <xdr:spPr>
        <a:xfrm>
          <a:off x="374523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854" name="TextBox 2853">
          <a:extLst>
            <a:ext uri="{FF2B5EF4-FFF2-40B4-BE49-F238E27FC236}">
              <a16:creationId xmlns:a16="http://schemas.microsoft.com/office/drawing/2014/main" id="{2B96814C-E869-4AC3-9F9F-B701003E27F6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855" name="TextBox 2854">
          <a:extLst>
            <a:ext uri="{FF2B5EF4-FFF2-40B4-BE49-F238E27FC236}">
              <a16:creationId xmlns:a16="http://schemas.microsoft.com/office/drawing/2014/main" id="{8F26B56E-1AA7-4923-9E74-21D310B7FFE6}"/>
            </a:ext>
          </a:extLst>
        </xdr:cNvPr>
        <xdr:cNvSpPr txBox="1"/>
      </xdr:nvSpPr>
      <xdr:spPr>
        <a:xfrm>
          <a:off x="374332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856" name="TextBox 2855">
          <a:extLst>
            <a:ext uri="{FF2B5EF4-FFF2-40B4-BE49-F238E27FC236}">
              <a16:creationId xmlns:a16="http://schemas.microsoft.com/office/drawing/2014/main" id="{BA13F229-8EB8-404F-BC5E-044D814DB753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857" name="TextBox 2856">
          <a:extLst>
            <a:ext uri="{FF2B5EF4-FFF2-40B4-BE49-F238E27FC236}">
              <a16:creationId xmlns:a16="http://schemas.microsoft.com/office/drawing/2014/main" id="{F21D7BD2-033C-4748-9D53-6476BC8B8D59}"/>
            </a:ext>
          </a:extLst>
        </xdr:cNvPr>
        <xdr:cNvSpPr txBox="1"/>
      </xdr:nvSpPr>
      <xdr:spPr>
        <a:xfrm>
          <a:off x="374332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858" name="TextBox 2857">
          <a:extLst>
            <a:ext uri="{FF2B5EF4-FFF2-40B4-BE49-F238E27FC236}">
              <a16:creationId xmlns:a16="http://schemas.microsoft.com/office/drawing/2014/main" id="{745C4573-520E-4A86-BBE6-C9A31916ABE1}"/>
            </a:ext>
          </a:extLst>
        </xdr:cNvPr>
        <xdr:cNvSpPr txBox="1"/>
      </xdr:nvSpPr>
      <xdr:spPr>
        <a:xfrm>
          <a:off x="374523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859" name="TextBox 2858">
          <a:extLst>
            <a:ext uri="{FF2B5EF4-FFF2-40B4-BE49-F238E27FC236}">
              <a16:creationId xmlns:a16="http://schemas.microsoft.com/office/drawing/2014/main" id="{2317D8A7-A180-4242-A5B5-3C0407F11D12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860" name="TextBox 2859">
          <a:extLst>
            <a:ext uri="{FF2B5EF4-FFF2-40B4-BE49-F238E27FC236}">
              <a16:creationId xmlns:a16="http://schemas.microsoft.com/office/drawing/2014/main" id="{3A2D19D8-BFB0-4AFF-90FB-05EE02CBBD4A}"/>
            </a:ext>
          </a:extLst>
        </xdr:cNvPr>
        <xdr:cNvSpPr txBox="1"/>
      </xdr:nvSpPr>
      <xdr:spPr>
        <a:xfrm>
          <a:off x="374332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861" name="TextBox 2860">
          <a:extLst>
            <a:ext uri="{FF2B5EF4-FFF2-40B4-BE49-F238E27FC236}">
              <a16:creationId xmlns:a16="http://schemas.microsoft.com/office/drawing/2014/main" id="{866DFA65-5EE7-4517-9DC2-B6F52790004E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862" name="TextBox 2861">
          <a:extLst>
            <a:ext uri="{FF2B5EF4-FFF2-40B4-BE49-F238E27FC236}">
              <a16:creationId xmlns:a16="http://schemas.microsoft.com/office/drawing/2014/main" id="{91C4E97A-3520-426D-8FD3-6C0867137353}"/>
            </a:ext>
          </a:extLst>
        </xdr:cNvPr>
        <xdr:cNvSpPr txBox="1"/>
      </xdr:nvSpPr>
      <xdr:spPr>
        <a:xfrm>
          <a:off x="374332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863" name="TextBox 2862">
          <a:extLst>
            <a:ext uri="{FF2B5EF4-FFF2-40B4-BE49-F238E27FC236}">
              <a16:creationId xmlns:a16="http://schemas.microsoft.com/office/drawing/2014/main" id="{F236A63B-0F6A-439B-A870-494111F48631}"/>
            </a:ext>
          </a:extLst>
        </xdr:cNvPr>
        <xdr:cNvSpPr txBox="1"/>
      </xdr:nvSpPr>
      <xdr:spPr>
        <a:xfrm>
          <a:off x="374523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864" name="TextBox 2863">
          <a:extLst>
            <a:ext uri="{FF2B5EF4-FFF2-40B4-BE49-F238E27FC236}">
              <a16:creationId xmlns:a16="http://schemas.microsoft.com/office/drawing/2014/main" id="{20C383F9-0215-4AF4-9B7A-F6115B64197E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865" name="TextBox 2864">
          <a:extLst>
            <a:ext uri="{FF2B5EF4-FFF2-40B4-BE49-F238E27FC236}">
              <a16:creationId xmlns:a16="http://schemas.microsoft.com/office/drawing/2014/main" id="{E4AF89E9-DE68-42D1-9217-5D4E99FF066A}"/>
            </a:ext>
          </a:extLst>
        </xdr:cNvPr>
        <xdr:cNvSpPr txBox="1"/>
      </xdr:nvSpPr>
      <xdr:spPr>
        <a:xfrm>
          <a:off x="374332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866" name="TextBox 2865">
          <a:extLst>
            <a:ext uri="{FF2B5EF4-FFF2-40B4-BE49-F238E27FC236}">
              <a16:creationId xmlns:a16="http://schemas.microsoft.com/office/drawing/2014/main" id="{EB7F47A9-FCB9-4CB9-B2A3-1282A7E3E491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867" name="TextBox 2866">
          <a:extLst>
            <a:ext uri="{FF2B5EF4-FFF2-40B4-BE49-F238E27FC236}">
              <a16:creationId xmlns:a16="http://schemas.microsoft.com/office/drawing/2014/main" id="{B44D5CB8-6982-47BA-A8F8-E9B8FE5D3616}"/>
            </a:ext>
          </a:extLst>
        </xdr:cNvPr>
        <xdr:cNvSpPr txBox="1"/>
      </xdr:nvSpPr>
      <xdr:spPr>
        <a:xfrm>
          <a:off x="374332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868" name="TextBox 2867">
          <a:extLst>
            <a:ext uri="{FF2B5EF4-FFF2-40B4-BE49-F238E27FC236}">
              <a16:creationId xmlns:a16="http://schemas.microsoft.com/office/drawing/2014/main" id="{445B26D4-3A09-44DD-AA8F-77E4C59A905C}"/>
            </a:ext>
          </a:extLst>
        </xdr:cNvPr>
        <xdr:cNvSpPr txBox="1"/>
      </xdr:nvSpPr>
      <xdr:spPr>
        <a:xfrm>
          <a:off x="374523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869" name="TextBox 2868">
          <a:extLst>
            <a:ext uri="{FF2B5EF4-FFF2-40B4-BE49-F238E27FC236}">
              <a16:creationId xmlns:a16="http://schemas.microsoft.com/office/drawing/2014/main" id="{977BF968-EE6F-4F74-8D5A-C2D3773733C2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870" name="TextBox 2869">
          <a:extLst>
            <a:ext uri="{FF2B5EF4-FFF2-40B4-BE49-F238E27FC236}">
              <a16:creationId xmlns:a16="http://schemas.microsoft.com/office/drawing/2014/main" id="{994A7927-7732-4252-9894-ABFF1BA1DD2D}"/>
            </a:ext>
          </a:extLst>
        </xdr:cNvPr>
        <xdr:cNvSpPr txBox="1"/>
      </xdr:nvSpPr>
      <xdr:spPr>
        <a:xfrm>
          <a:off x="374332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871" name="TextBox 2870">
          <a:extLst>
            <a:ext uri="{FF2B5EF4-FFF2-40B4-BE49-F238E27FC236}">
              <a16:creationId xmlns:a16="http://schemas.microsoft.com/office/drawing/2014/main" id="{5770D2E2-625D-41D4-AE0E-BDB1AEE76785}"/>
            </a:ext>
          </a:extLst>
        </xdr:cNvPr>
        <xdr:cNvSpPr txBox="1"/>
      </xdr:nvSpPr>
      <xdr:spPr>
        <a:xfrm>
          <a:off x="374237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872" name="TextBox 2871">
          <a:extLst>
            <a:ext uri="{FF2B5EF4-FFF2-40B4-BE49-F238E27FC236}">
              <a16:creationId xmlns:a16="http://schemas.microsoft.com/office/drawing/2014/main" id="{483CE33A-D7EC-4292-B027-4D93E2E4922A}"/>
            </a:ext>
          </a:extLst>
        </xdr:cNvPr>
        <xdr:cNvSpPr txBox="1"/>
      </xdr:nvSpPr>
      <xdr:spPr>
        <a:xfrm>
          <a:off x="374332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2873" name="TextBox 2872">
          <a:extLst>
            <a:ext uri="{FF2B5EF4-FFF2-40B4-BE49-F238E27FC236}">
              <a16:creationId xmlns:a16="http://schemas.microsoft.com/office/drawing/2014/main" id="{752B3398-21D2-41A5-98BD-CE973148A3F9}"/>
            </a:ext>
          </a:extLst>
        </xdr:cNvPr>
        <xdr:cNvSpPr txBox="1"/>
      </xdr:nvSpPr>
      <xdr:spPr>
        <a:xfrm>
          <a:off x="37442775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2874" name="TextBox 2873">
          <a:extLst>
            <a:ext uri="{FF2B5EF4-FFF2-40B4-BE49-F238E27FC236}">
              <a16:creationId xmlns:a16="http://schemas.microsoft.com/office/drawing/2014/main" id="{85A7F329-CD3E-46B8-B0B5-A87CEFE6EFF7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2875" name="TextBox 2874">
          <a:extLst>
            <a:ext uri="{FF2B5EF4-FFF2-40B4-BE49-F238E27FC236}">
              <a16:creationId xmlns:a16="http://schemas.microsoft.com/office/drawing/2014/main" id="{EAE70304-5BBF-450B-ADC1-FA7CA8E16CCB}"/>
            </a:ext>
          </a:extLst>
        </xdr:cNvPr>
        <xdr:cNvSpPr txBox="1"/>
      </xdr:nvSpPr>
      <xdr:spPr>
        <a:xfrm>
          <a:off x="37442775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2876" name="TextBox 2875">
          <a:extLst>
            <a:ext uri="{FF2B5EF4-FFF2-40B4-BE49-F238E27FC236}">
              <a16:creationId xmlns:a16="http://schemas.microsoft.com/office/drawing/2014/main" id="{518A2536-1B0F-42CC-B270-B4CE774EEAD8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2877" name="TextBox 2876">
          <a:extLst>
            <a:ext uri="{FF2B5EF4-FFF2-40B4-BE49-F238E27FC236}">
              <a16:creationId xmlns:a16="http://schemas.microsoft.com/office/drawing/2014/main" id="{05F0FC93-B45E-441E-AA42-CC03EB747985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2878" name="TextBox 2877">
          <a:extLst>
            <a:ext uri="{FF2B5EF4-FFF2-40B4-BE49-F238E27FC236}">
              <a16:creationId xmlns:a16="http://schemas.microsoft.com/office/drawing/2014/main" id="{E95ECC27-12E2-490D-9E2F-9F72361C0E4B}"/>
            </a:ext>
          </a:extLst>
        </xdr:cNvPr>
        <xdr:cNvSpPr txBox="1"/>
      </xdr:nvSpPr>
      <xdr:spPr>
        <a:xfrm>
          <a:off x="37442775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2879" name="TextBox 2878">
          <a:extLst>
            <a:ext uri="{FF2B5EF4-FFF2-40B4-BE49-F238E27FC236}">
              <a16:creationId xmlns:a16="http://schemas.microsoft.com/office/drawing/2014/main" id="{7024BA58-6F16-461A-B0E0-33A6FD256B2B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2880" name="TextBox 2879">
          <a:extLst>
            <a:ext uri="{FF2B5EF4-FFF2-40B4-BE49-F238E27FC236}">
              <a16:creationId xmlns:a16="http://schemas.microsoft.com/office/drawing/2014/main" id="{AE0EBC7B-8D79-43BB-B425-589D4493939B}"/>
            </a:ext>
          </a:extLst>
        </xdr:cNvPr>
        <xdr:cNvSpPr txBox="1"/>
      </xdr:nvSpPr>
      <xdr:spPr>
        <a:xfrm>
          <a:off x="37442775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2881" name="TextBox 2880">
          <a:extLst>
            <a:ext uri="{FF2B5EF4-FFF2-40B4-BE49-F238E27FC236}">
              <a16:creationId xmlns:a16="http://schemas.microsoft.com/office/drawing/2014/main" id="{600098AE-4CCF-4B39-952D-2BF83DE9FF92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2882" name="TextBox 2881">
          <a:extLst>
            <a:ext uri="{FF2B5EF4-FFF2-40B4-BE49-F238E27FC236}">
              <a16:creationId xmlns:a16="http://schemas.microsoft.com/office/drawing/2014/main" id="{A9F64D4F-32DA-41C0-864F-62D7B62749F6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2883" name="TextBox 2882">
          <a:extLst>
            <a:ext uri="{FF2B5EF4-FFF2-40B4-BE49-F238E27FC236}">
              <a16:creationId xmlns:a16="http://schemas.microsoft.com/office/drawing/2014/main" id="{BE7A0DC0-A12B-474D-A5A3-71923BC61F0B}"/>
            </a:ext>
          </a:extLst>
        </xdr:cNvPr>
        <xdr:cNvSpPr txBox="1"/>
      </xdr:nvSpPr>
      <xdr:spPr>
        <a:xfrm>
          <a:off x="37442775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2884" name="TextBox 2883">
          <a:extLst>
            <a:ext uri="{FF2B5EF4-FFF2-40B4-BE49-F238E27FC236}">
              <a16:creationId xmlns:a16="http://schemas.microsoft.com/office/drawing/2014/main" id="{5A042E98-81FC-44C3-8875-7AB85A6CCAA6}"/>
            </a:ext>
          </a:extLst>
        </xdr:cNvPr>
        <xdr:cNvSpPr txBox="1"/>
      </xdr:nvSpPr>
      <xdr:spPr>
        <a:xfrm>
          <a:off x="37442775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2885" name="TextBox 2884">
          <a:extLst>
            <a:ext uri="{FF2B5EF4-FFF2-40B4-BE49-F238E27FC236}">
              <a16:creationId xmlns:a16="http://schemas.microsoft.com/office/drawing/2014/main" id="{9B767C43-E242-4125-A5D3-4D97D4D2FA40}"/>
            </a:ext>
          </a:extLst>
        </xdr:cNvPr>
        <xdr:cNvSpPr txBox="1"/>
      </xdr:nvSpPr>
      <xdr:spPr>
        <a:xfrm>
          <a:off x="37442775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2886" name="TextBox 2885">
          <a:extLst>
            <a:ext uri="{FF2B5EF4-FFF2-40B4-BE49-F238E27FC236}">
              <a16:creationId xmlns:a16="http://schemas.microsoft.com/office/drawing/2014/main" id="{88B45DC6-810F-4D2E-B439-CD232D45DA4E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2887" name="TextBox 2886">
          <a:extLst>
            <a:ext uri="{FF2B5EF4-FFF2-40B4-BE49-F238E27FC236}">
              <a16:creationId xmlns:a16="http://schemas.microsoft.com/office/drawing/2014/main" id="{377C028B-78D9-4C2C-B8FE-C124761E5D7E}"/>
            </a:ext>
          </a:extLst>
        </xdr:cNvPr>
        <xdr:cNvSpPr txBox="1"/>
      </xdr:nvSpPr>
      <xdr:spPr>
        <a:xfrm>
          <a:off x="37442775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2888" name="TextBox 2887">
          <a:extLst>
            <a:ext uri="{FF2B5EF4-FFF2-40B4-BE49-F238E27FC236}">
              <a16:creationId xmlns:a16="http://schemas.microsoft.com/office/drawing/2014/main" id="{E7848143-8271-4FD2-B667-D7BB55527BC7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2889" name="TextBox 2888">
          <a:extLst>
            <a:ext uri="{FF2B5EF4-FFF2-40B4-BE49-F238E27FC236}">
              <a16:creationId xmlns:a16="http://schemas.microsoft.com/office/drawing/2014/main" id="{C4B430F6-81B5-4A99-9FE0-BC6491129636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2890" name="TextBox 2889">
          <a:extLst>
            <a:ext uri="{FF2B5EF4-FFF2-40B4-BE49-F238E27FC236}">
              <a16:creationId xmlns:a16="http://schemas.microsoft.com/office/drawing/2014/main" id="{F5C53841-9990-4BFA-9700-F1FA31B6546C}"/>
            </a:ext>
          </a:extLst>
        </xdr:cNvPr>
        <xdr:cNvSpPr txBox="1"/>
      </xdr:nvSpPr>
      <xdr:spPr>
        <a:xfrm>
          <a:off x="37442775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2891" name="TextBox 2890">
          <a:extLst>
            <a:ext uri="{FF2B5EF4-FFF2-40B4-BE49-F238E27FC236}">
              <a16:creationId xmlns:a16="http://schemas.microsoft.com/office/drawing/2014/main" id="{8AA0C6FE-8F33-43FC-8086-A11B436D2224}"/>
            </a:ext>
          </a:extLst>
        </xdr:cNvPr>
        <xdr:cNvSpPr txBox="1"/>
      </xdr:nvSpPr>
      <xdr:spPr>
        <a:xfrm>
          <a:off x="37442775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2892" name="TextBox 2891">
          <a:extLst>
            <a:ext uri="{FF2B5EF4-FFF2-40B4-BE49-F238E27FC236}">
              <a16:creationId xmlns:a16="http://schemas.microsoft.com/office/drawing/2014/main" id="{804EBF89-6264-40B6-A2B4-788A087A7859}"/>
            </a:ext>
          </a:extLst>
        </xdr:cNvPr>
        <xdr:cNvSpPr txBox="1"/>
      </xdr:nvSpPr>
      <xdr:spPr>
        <a:xfrm>
          <a:off x="37442775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2893" name="TextBox 2892">
          <a:extLst>
            <a:ext uri="{FF2B5EF4-FFF2-40B4-BE49-F238E27FC236}">
              <a16:creationId xmlns:a16="http://schemas.microsoft.com/office/drawing/2014/main" id="{405F5973-331B-410F-AB33-E5F7E58F0523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2894" name="TextBox 2893">
          <a:extLst>
            <a:ext uri="{FF2B5EF4-FFF2-40B4-BE49-F238E27FC236}">
              <a16:creationId xmlns:a16="http://schemas.microsoft.com/office/drawing/2014/main" id="{D82E1AA4-D77C-4BF9-A037-2210F6843A7A}"/>
            </a:ext>
          </a:extLst>
        </xdr:cNvPr>
        <xdr:cNvSpPr txBox="1"/>
      </xdr:nvSpPr>
      <xdr:spPr>
        <a:xfrm>
          <a:off x="37442775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2895" name="TextBox 2894">
          <a:extLst>
            <a:ext uri="{FF2B5EF4-FFF2-40B4-BE49-F238E27FC236}">
              <a16:creationId xmlns:a16="http://schemas.microsoft.com/office/drawing/2014/main" id="{F961E0D8-54D2-4875-8988-2C7ABCEB9DA4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2896" name="TextBox 2895">
          <a:extLst>
            <a:ext uri="{FF2B5EF4-FFF2-40B4-BE49-F238E27FC236}">
              <a16:creationId xmlns:a16="http://schemas.microsoft.com/office/drawing/2014/main" id="{D076B915-FF50-4241-8125-E762639B5304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2897" name="TextBox 2896">
          <a:extLst>
            <a:ext uri="{FF2B5EF4-FFF2-40B4-BE49-F238E27FC236}">
              <a16:creationId xmlns:a16="http://schemas.microsoft.com/office/drawing/2014/main" id="{0F7E0FE0-2A45-4259-996D-B4D85E7AFC29}"/>
            </a:ext>
          </a:extLst>
        </xdr:cNvPr>
        <xdr:cNvSpPr txBox="1"/>
      </xdr:nvSpPr>
      <xdr:spPr>
        <a:xfrm>
          <a:off x="37442775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2898" name="TextBox 2897">
          <a:extLst>
            <a:ext uri="{FF2B5EF4-FFF2-40B4-BE49-F238E27FC236}">
              <a16:creationId xmlns:a16="http://schemas.microsoft.com/office/drawing/2014/main" id="{6A6961C5-9D46-4C06-8A62-5D6753B005DE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2899" name="TextBox 2898">
          <a:extLst>
            <a:ext uri="{FF2B5EF4-FFF2-40B4-BE49-F238E27FC236}">
              <a16:creationId xmlns:a16="http://schemas.microsoft.com/office/drawing/2014/main" id="{A6879A7B-97DA-427B-993D-7598F8F36D85}"/>
            </a:ext>
          </a:extLst>
        </xdr:cNvPr>
        <xdr:cNvSpPr txBox="1"/>
      </xdr:nvSpPr>
      <xdr:spPr>
        <a:xfrm>
          <a:off x="37442775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2900" name="TextBox 2899">
          <a:extLst>
            <a:ext uri="{FF2B5EF4-FFF2-40B4-BE49-F238E27FC236}">
              <a16:creationId xmlns:a16="http://schemas.microsoft.com/office/drawing/2014/main" id="{FB58533F-DEC7-44D5-96F0-0F0E4999249B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2901" name="TextBox 2900">
          <a:extLst>
            <a:ext uri="{FF2B5EF4-FFF2-40B4-BE49-F238E27FC236}">
              <a16:creationId xmlns:a16="http://schemas.microsoft.com/office/drawing/2014/main" id="{6985FD76-4EFD-4B87-8618-CC0B2528E251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2902" name="TextBox 2901">
          <a:extLst>
            <a:ext uri="{FF2B5EF4-FFF2-40B4-BE49-F238E27FC236}">
              <a16:creationId xmlns:a16="http://schemas.microsoft.com/office/drawing/2014/main" id="{ADFDBDEE-B704-4148-AF7D-A1A77095768A}"/>
            </a:ext>
          </a:extLst>
        </xdr:cNvPr>
        <xdr:cNvSpPr txBox="1"/>
      </xdr:nvSpPr>
      <xdr:spPr>
        <a:xfrm>
          <a:off x="37442775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2903" name="TextBox 2902">
          <a:extLst>
            <a:ext uri="{FF2B5EF4-FFF2-40B4-BE49-F238E27FC236}">
              <a16:creationId xmlns:a16="http://schemas.microsoft.com/office/drawing/2014/main" id="{BE9DB2CA-220C-4F49-88E2-B70B37E5C011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2904" name="TextBox 2903">
          <a:extLst>
            <a:ext uri="{FF2B5EF4-FFF2-40B4-BE49-F238E27FC236}">
              <a16:creationId xmlns:a16="http://schemas.microsoft.com/office/drawing/2014/main" id="{38585C8D-1A73-4867-8DD6-C83ABB1A78B5}"/>
            </a:ext>
          </a:extLst>
        </xdr:cNvPr>
        <xdr:cNvSpPr txBox="1"/>
      </xdr:nvSpPr>
      <xdr:spPr>
        <a:xfrm>
          <a:off x="37442775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2905" name="TextBox 2904">
          <a:extLst>
            <a:ext uri="{FF2B5EF4-FFF2-40B4-BE49-F238E27FC236}">
              <a16:creationId xmlns:a16="http://schemas.microsoft.com/office/drawing/2014/main" id="{E8CB6575-BD33-4B8E-ACF4-805A2E46BC65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2906" name="TextBox 2905">
          <a:extLst>
            <a:ext uri="{FF2B5EF4-FFF2-40B4-BE49-F238E27FC236}">
              <a16:creationId xmlns:a16="http://schemas.microsoft.com/office/drawing/2014/main" id="{8A6C79C4-6619-416E-8B20-E4208ADA3804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2907" name="TextBox 2906">
          <a:extLst>
            <a:ext uri="{FF2B5EF4-FFF2-40B4-BE49-F238E27FC236}">
              <a16:creationId xmlns:a16="http://schemas.microsoft.com/office/drawing/2014/main" id="{CE6737B2-4E84-4E05-8C73-9C8DA88A40F0}"/>
            </a:ext>
          </a:extLst>
        </xdr:cNvPr>
        <xdr:cNvSpPr txBox="1"/>
      </xdr:nvSpPr>
      <xdr:spPr>
        <a:xfrm>
          <a:off x="37442775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2908" name="TextBox 2907">
          <a:extLst>
            <a:ext uri="{FF2B5EF4-FFF2-40B4-BE49-F238E27FC236}">
              <a16:creationId xmlns:a16="http://schemas.microsoft.com/office/drawing/2014/main" id="{F06C5E6C-A675-48E2-83BC-D95408C66899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2909" name="TextBox 2908">
          <a:extLst>
            <a:ext uri="{FF2B5EF4-FFF2-40B4-BE49-F238E27FC236}">
              <a16:creationId xmlns:a16="http://schemas.microsoft.com/office/drawing/2014/main" id="{C36D74E6-FD93-4EA7-B151-E933F3CDEDD1}"/>
            </a:ext>
          </a:extLst>
        </xdr:cNvPr>
        <xdr:cNvSpPr txBox="1"/>
      </xdr:nvSpPr>
      <xdr:spPr>
        <a:xfrm>
          <a:off x="37442775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2910" name="TextBox 2909">
          <a:extLst>
            <a:ext uri="{FF2B5EF4-FFF2-40B4-BE49-F238E27FC236}">
              <a16:creationId xmlns:a16="http://schemas.microsoft.com/office/drawing/2014/main" id="{5BBE4AE2-1E61-4A98-A1E6-15B625965204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2911" name="TextBox 2910">
          <a:extLst>
            <a:ext uri="{FF2B5EF4-FFF2-40B4-BE49-F238E27FC236}">
              <a16:creationId xmlns:a16="http://schemas.microsoft.com/office/drawing/2014/main" id="{EA2BCB2A-5EC4-4CE9-AB73-4658AE552E75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2912" name="TextBox 2911">
          <a:extLst>
            <a:ext uri="{FF2B5EF4-FFF2-40B4-BE49-F238E27FC236}">
              <a16:creationId xmlns:a16="http://schemas.microsoft.com/office/drawing/2014/main" id="{1E221006-71A7-400B-99BF-16B1352173B6}"/>
            </a:ext>
          </a:extLst>
        </xdr:cNvPr>
        <xdr:cNvSpPr txBox="1"/>
      </xdr:nvSpPr>
      <xdr:spPr>
        <a:xfrm>
          <a:off x="37442775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2913" name="TextBox 2912">
          <a:extLst>
            <a:ext uri="{FF2B5EF4-FFF2-40B4-BE49-F238E27FC236}">
              <a16:creationId xmlns:a16="http://schemas.microsoft.com/office/drawing/2014/main" id="{77B77085-6920-42B8-AA5A-DA36C543310A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2914" name="TextBox 2913">
          <a:extLst>
            <a:ext uri="{FF2B5EF4-FFF2-40B4-BE49-F238E27FC236}">
              <a16:creationId xmlns:a16="http://schemas.microsoft.com/office/drawing/2014/main" id="{8E94907D-86B8-4C00-8B9D-B5AC6AC70E99}"/>
            </a:ext>
          </a:extLst>
        </xdr:cNvPr>
        <xdr:cNvSpPr txBox="1"/>
      </xdr:nvSpPr>
      <xdr:spPr>
        <a:xfrm>
          <a:off x="37442775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2915" name="TextBox 2914">
          <a:extLst>
            <a:ext uri="{FF2B5EF4-FFF2-40B4-BE49-F238E27FC236}">
              <a16:creationId xmlns:a16="http://schemas.microsoft.com/office/drawing/2014/main" id="{A690985C-6FB0-4C31-B94B-4E643F56BF63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2916" name="TextBox 2915">
          <a:extLst>
            <a:ext uri="{FF2B5EF4-FFF2-40B4-BE49-F238E27FC236}">
              <a16:creationId xmlns:a16="http://schemas.microsoft.com/office/drawing/2014/main" id="{CC1C8ECD-7F99-4711-9CB6-85C89B1711AE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2917" name="TextBox 2916">
          <a:extLst>
            <a:ext uri="{FF2B5EF4-FFF2-40B4-BE49-F238E27FC236}">
              <a16:creationId xmlns:a16="http://schemas.microsoft.com/office/drawing/2014/main" id="{AE2A3EB0-FF25-4021-99D3-CAF4911C3D85}"/>
            </a:ext>
          </a:extLst>
        </xdr:cNvPr>
        <xdr:cNvSpPr txBox="1"/>
      </xdr:nvSpPr>
      <xdr:spPr>
        <a:xfrm>
          <a:off x="37442775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2918" name="TextBox 2917">
          <a:extLst>
            <a:ext uri="{FF2B5EF4-FFF2-40B4-BE49-F238E27FC236}">
              <a16:creationId xmlns:a16="http://schemas.microsoft.com/office/drawing/2014/main" id="{0C1B6941-F384-444B-9237-C70E5925079A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2919" name="TextBox 2918">
          <a:extLst>
            <a:ext uri="{FF2B5EF4-FFF2-40B4-BE49-F238E27FC236}">
              <a16:creationId xmlns:a16="http://schemas.microsoft.com/office/drawing/2014/main" id="{63568EBC-1C1B-42F3-8FE8-CA8F34467A25}"/>
            </a:ext>
          </a:extLst>
        </xdr:cNvPr>
        <xdr:cNvSpPr txBox="1"/>
      </xdr:nvSpPr>
      <xdr:spPr>
        <a:xfrm>
          <a:off x="37442775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2920" name="TextBox 2919">
          <a:extLst>
            <a:ext uri="{FF2B5EF4-FFF2-40B4-BE49-F238E27FC236}">
              <a16:creationId xmlns:a16="http://schemas.microsoft.com/office/drawing/2014/main" id="{FE4756CC-3145-42F8-B031-2F4E86A2C57C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2921" name="TextBox 2920">
          <a:extLst>
            <a:ext uri="{FF2B5EF4-FFF2-40B4-BE49-F238E27FC236}">
              <a16:creationId xmlns:a16="http://schemas.microsoft.com/office/drawing/2014/main" id="{21A17459-FE02-4F39-8C14-954A2D13D20D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2922" name="TextBox 2921">
          <a:extLst>
            <a:ext uri="{FF2B5EF4-FFF2-40B4-BE49-F238E27FC236}">
              <a16:creationId xmlns:a16="http://schemas.microsoft.com/office/drawing/2014/main" id="{A2C24C81-DD46-407D-9BE9-074FA723D797}"/>
            </a:ext>
          </a:extLst>
        </xdr:cNvPr>
        <xdr:cNvSpPr txBox="1"/>
      </xdr:nvSpPr>
      <xdr:spPr>
        <a:xfrm>
          <a:off x="37442775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2923" name="TextBox 2922">
          <a:extLst>
            <a:ext uri="{FF2B5EF4-FFF2-40B4-BE49-F238E27FC236}">
              <a16:creationId xmlns:a16="http://schemas.microsoft.com/office/drawing/2014/main" id="{1B40465F-A7F3-4C87-8512-5CFD14BF24C2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2924" name="TextBox 2923">
          <a:extLst>
            <a:ext uri="{FF2B5EF4-FFF2-40B4-BE49-F238E27FC236}">
              <a16:creationId xmlns:a16="http://schemas.microsoft.com/office/drawing/2014/main" id="{DC4BD733-414C-4BF2-86FE-51593FBE4808}"/>
            </a:ext>
          </a:extLst>
        </xdr:cNvPr>
        <xdr:cNvSpPr txBox="1"/>
      </xdr:nvSpPr>
      <xdr:spPr>
        <a:xfrm>
          <a:off x="37442775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2925" name="TextBox 2924">
          <a:extLst>
            <a:ext uri="{FF2B5EF4-FFF2-40B4-BE49-F238E27FC236}">
              <a16:creationId xmlns:a16="http://schemas.microsoft.com/office/drawing/2014/main" id="{7FA9F1C9-A43D-40A5-B89E-88F48A870340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2926" name="TextBox 2925">
          <a:extLst>
            <a:ext uri="{FF2B5EF4-FFF2-40B4-BE49-F238E27FC236}">
              <a16:creationId xmlns:a16="http://schemas.microsoft.com/office/drawing/2014/main" id="{674505D6-E7B6-4928-B0CD-BF25AD348A14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16</xdr:col>
      <xdr:colOff>6350</xdr:colOff>
      <xdr:row>0</xdr:row>
      <xdr:rowOff>0</xdr:rowOff>
    </xdr:from>
    <xdr:ext cx="65" cy="210500"/>
    <xdr:sp macro="" textlink="">
      <xdr:nvSpPr>
        <xdr:cNvPr id="2927" name="TextBox 2926">
          <a:extLst>
            <a:ext uri="{FF2B5EF4-FFF2-40B4-BE49-F238E27FC236}">
              <a16:creationId xmlns:a16="http://schemas.microsoft.com/office/drawing/2014/main" id="{19DF7384-E6A8-470E-907C-FAE4C4DF6F2C}"/>
            </a:ext>
          </a:extLst>
        </xdr:cNvPr>
        <xdr:cNvSpPr txBox="1"/>
      </xdr:nvSpPr>
      <xdr:spPr>
        <a:xfrm>
          <a:off x="3984942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16</xdr:col>
      <xdr:colOff>6350</xdr:colOff>
      <xdr:row>0</xdr:row>
      <xdr:rowOff>0</xdr:rowOff>
    </xdr:from>
    <xdr:ext cx="65" cy="209981"/>
    <xdr:sp macro="" textlink="">
      <xdr:nvSpPr>
        <xdr:cNvPr id="2928" name="TextBox 2927">
          <a:extLst>
            <a:ext uri="{FF2B5EF4-FFF2-40B4-BE49-F238E27FC236}">
              <a16:creationId xmlns:a16="http://schemas.microsoft.com/office/drawing/2014/main" id="{300C1E2C-DDD2-4D82-B104-8548370294FA}"/>
            </a:ext>
          </a:extLst>
        </xdr:cNvPr>
        <xdr:cNvSpPr txBox="1"/>
      </xdr:nvSpPr>
      <xdr:spPr>
        <a:xfrm>
          <a:off x="39849425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16</xdr:col>
      <xdr:colOff>6350</xdr:colOff>
      <xdr:row>0</xdr:row>
      <xdr:rowOff>0</xdr:rowOff>
    </xdr:from>
    <xdr:ext cx="65" cy="210500"/>
    <xdr:sp macro="" textlink="">
      <xdr:nvSpPr>
        <xdr:cNvPr id="2929" name="TextBox 2928">
          <a:extLst>
            <a:ext uri="{FF2B5EF4-FFF2-40B4-BE49-F238E27FC236}">
              <a16:creationId xmlns:a16="http://schemas.microsoft.com/office/drawing/2014/main" id="{4834F6E8-067E-4F98-B0EA-B150654FF5E9}"/>
            </a:ext>
          </a:extLst>
        </xdr:cNvPr>
        <xdr:cNvSpPr txBox="1"/>
      </xdr:nvSpPr>
      <xdr:spPr>
        <a:xfrm>
          <a:off x="3984942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16</xdr:col>
      <xdr:colOff>6350</xdr:colOff>
      <xdr:row>0</xdr:row>
      <xdr:rowOff>0</xdr:rowOff>
    </xdr:from>
    <xdr:ext cx="65" cy="210500"/>
    <xdr:sp macro="" textlink="">
      <xdr:nvSpPr>
        <xdr:cNvPr id="2930" name="TextBox 2929">
          <a:extLst>
            <a:ext uri="{FF2B5EF4-FFF2-40B4-BE49-F238E27FC236}">
              <a16:creationId xmlns:a16="http://schemas.microsoft.com/office/drawing/2014/main" id="{911E4AD6-9A94-4BE6-A160-1F6A2C0292E7}"/>
            </a:ext>
          </a:extLst>
        </xdr:cNvPr>
        <xdr:cNvSpPr txBox="1"/>
      </xdr:nvSpPr>
      <xdr:spPr>
        <a:xfrm>
          <a:off x="3984942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2931" name="TextBox 2930">
          <a:extLst>
            <a:ext uri="{FF2B5EF4-FFF2-40B4-BE49-F238E27FC236}">
              <a16:creationId xmlns:a16="http://schemas.microsoft.com/office/drawing/2014/main" id="{306E769B-6B7B-4D22-A390-F20D21190A58}"/>
            </a:ext>
          </a:extLst>
        </xdr:cNvPr>
        <xdr:cNvSpPr txBox="1"/>
      </xdr:nvSpPr>
      <xdr:spPr>
        <a:xfrm>
          <a:off x="37442775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2932" name="TextBox 2931">
          <a:extLst>
            <a:ext uri="{FF2B5EF4-FFF2-40B4-BE49-F238E27FC236}">
              <a16:creationId xmlns:a16="http://schemas.microsoft.com/office/drawing/2014/main" id="{B2E379FF-2D5A-47B9-818F-507C4DF26243}"/>
            </a:ext>
          </a:extLst>
        </xdr:cNvPr>
        <xdr:cNvSpPr txBox="1"/>
      </xdr:nvSpPr>
      <xdr:spPr>
        <a:xfrm>
          <a:off x="37442775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2933" name="TextBox 2932">
          <a:extLst>
            <a:ext uri="{FF2B5EF4-FFF2-40B4-BE49-F238E27FC236}">
              <a16:creationId xmlns:a16="http://schemas.microsoft.com/office/drawing/2014/main" id="{E3E7BA89-85E3-4108-ABBF-955602C1C10C}"/>
            </a:ext>
          </a:extLst>
        </xdr:cNvPr>
        <xdr:cNvSpPr txBox="1"/>
      </xdr:nvSpPr>
      <xdr:spPr>
        <a:xfrm>
          <a:off x="37442775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2934" name="TextBox 2933">
          <a:extLst>
            <a:ext uri="{FF2B5EF4-FFF2-40B4-BE49-F238E27FC236}">
              <a16:creationId xmlns:a16="http://schemas.microsoft.com/office/drawing/2014/main" id="{ED69EC5C-D44D-4B17-AE19-F7F2D4EAB066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2935" name="TextBox 2934">
          <a:extLst>
            <a:ext uri="{FF2B5EF4-FFF2-40B4-BE49-F238E27FC236}">
              <a16:creationId xmlns:a16="http://schemas.microsoft.com/office/drawing/2014/main" id="{2E8C0D27-34F7-4F4B-A96C-BB17633C9347}"/>
            </a:ext>
          </a:extLst>
        </xdr:cNvPr>
        <xdr:cNvSpPr txBox="1"/>
      </xdr:nvSpPr>
      <xdr:spPr>
        <a:xfrm>
          <a:off x="37442775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2936" name="TextBox 2935">
          <a:extLst>
            <a:ext uri="{FF2B5EF4-FFF2-40B4-BE49-F238E27FC236}">
              <a16:creationId xmlns:a16="http://schemas.microsoft.com/office/drawing/2014/main" id="{0FAA44ED-DEAB-4ABF-BF58-DF1FE9B00C1C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2937" name="TextBox 2936">
          <a:extLst>
            <a:ext uri="{FF2B5EF4-FFF2-40B4-BE49-F238E27FC236}">
              <a16:creationId xmlns:a16="http://schemas.microsoft.com/office/drawing/2014/main" id="{23A84BD7-6463-4CC0-A80D-917BC77F0604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2938" name="TextBox 2937">
          <a:extLst>
            <a:ext uri="{FF2B5EF4-FFF2-40B4-BE49-F238E27FC236}">
              <a16:creationId xmlns:a16="http://schemas.microsoft.com/office/drawing/2014/main" id="{C3534F89-1CEB-4EB9-8332-63DD997835DA}"/>
            </a:ext>
          </a:extLst>
        </xdr:cNvPr>
        <xdr:cNvSpPr txBox="1"/>
      </xdr:nvSpPr>
      <xdr:spPr>
        <a:xfrm>
          <a:off x="37442775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2939" name="TextBox 2938">
          <a:extLst>
            <a:ext uri="{FF2B5EF4-FFF2-40B4-BE49-F238E27FC236}">
              <a16:creationId xmlns:a16="http://schemas.microsoft.com/office/drawing/2014/main" id="{5C1B1BC1-034D-4BE0-9D7F-CE8FA23D65E7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2940" name="TextBox 2939">
          <a:extLst>
            <a:ext uri="{FF2B5EF4-FFF2-40B4-BE49-F238E27FC236}">
              <a16:creationId xmlns:a16="http://schemas.microsoft.com/office/drawing/2014/main" id="{4338569F-0799-4034-BC69-C70EF5D216EB}"/>
            </a:ext>
          </a:extLst>
        </xdr:cNvPr>
        <xdr:cNvSpPr txBox="1"/>
      </xdr:nvSpPr>
      <xdr:spPr>
        <a:xfrm>
          <a:off x="37442775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2941" name="TextBox 2940">
          <a:extLst>
            <a:ext uri="{FF2B5EF4-FFF2-40B4-BE49-F238E27FC236}">
              <a16:creationId xmlns:a16="http://schemas.microsoft.com/office/drawing/2014/main" id="{AB710894-FEF2-4CF9-8AC4-8BCF8C75105F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2942" name="TextBox 2941">
          <a:extLst>
            <a:ext uri="{FF2B5EF4-FFF2-40B4-BE49-F238E27FC236}">
              <a16:creationId xmlns:a16="http://schemas.microsoft.com/office/drawing/2014/main" id="{997F6B71-6978-4D5A-A1F0-D418AD9D1DB3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2943" name="TextBox 2942">
          <a:extLst>
            <a:ext uri="{FF2B5EF4-FFF2-40B4-BE49-F238E27FC236}">
              <a16:creationId xmlns:a16="http://schemas.microsoft.com/office/drawing/2014/main" id="{E1D51B6F-BA9C-4AC9-B6F1-3D9248B79AA2}"/>
            </a:ext>
          </a:extLst>
        </xdr:cNvPr>
        <xdr:cNvSpPr txBox="1"/>
      </xdr:nvSpPr>
      <xdr:spPr>
        <a:xfrm>
          <a:off x="37442775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2944" name="TextBox 2943">
          <a:extLst>
            <a:ext uri="{FF2B5EF4-FFF2-40B4-BE49-F238E27FC236}">
              <a16:creationId xmlns:a16="http://schemas.microsoft.com/office/drawing/2014/main" id="{46C76AB9-5DFE-4ACF-AE0B-2DD58BD3AEFE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2945" name="TextBox 2944">
          <a:extLst>
            <a:ext uri="{FF2B5EF4-FFF2-40B4-BE49-F238E27FC236}">
              <a16:creationId xmlns:a16="http://schemas.microsoft.com/office/drawing/2014/main" id="{6554A508-4E14-4154-BD5D-92887906D1BF}"/>
            </a:ext>
          </a:extLst>
        </xdr:cNvPr>
        <xdr:cNvSpPr txBox="1"/>
      </xdr:nvSpPr>
      <xdr:spPr>
        <a:xfrm>
          <a:off x="37442775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2946" name="TextBox 2945">
          <a:extLst>
            <a:ext uri="{FF2B5EF4-FFF2-40B4-BE49-F238E27FC236}">
              <a16:creationId xmlns:a16="http://schemas.microsoft.com/office/drawing/2014/main" id="{B2112CB2-5C8C-4FBF-BF31-5E85417AE54E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2947" name="TextBox 2946">
          <a:extLst>
            <a:ext uri="{FF2B5EF4-FFF2-40B4-BE49-F238E27FC236}">
              <a16:creationId xmlns:a16="http://schemas.microsoft.com/office/drawing/2014/main" id="{CDB693E4-4FF7-46B7-8254-274E833E7715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2948" name="TextBox 2947">
          <a:extLst>
            <a:ext uri="{FF2B5EF4-FFF2-40B4-BE49-F238E27FC236}">
              <a16:creationId xmlns:a16="http://schemas.microsoft.com/office/drawing/2014/main" id="{80968182-6603-4497-A100-65A9C9221D62}"/>
            </a:ext>
          </a:extLst>
        </xdr:cNvPr>
        <xdr:cNvSpPr txBox="1"/>
      </xdr:nvSpPr>
      <xdr:spPr>
        <a:xfrm>
          <a:off x="37442775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2949" name="TextBox 2948">
          <a:extLst>
            <a:ext uri="{FF2B5EF4-FFF2-40B4-BE49-F238E27FC236}">
              <a16:creationId xmlns:a16="http://schemas.microsoft.com/office/drawing/2014/main" id="{4735916F-B23D-433A-AA58-6BA38A2BA9B2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2950" name="TextBox 2949">
          <a:extLst>
            <a:ext uri="{FF2B5EF4-FFF2-40B4-BE49-F238E27FC236}">
              <a16:creationId xmlns:a16="http://schemas.microsoft.com/office/drawing/2014/main" id="{70B782AD-BEBA-454B-A598-8C612BBE70A4}"/>
            </a:ext>
          </a:extLst>
        </xdr:cNvPr>
        <xdr:cNvSpPr txBox="1"/>
      </xdr:nvSpPr>
      <xdr:spPr>
        <a:xfrm>
          <a:off x="37442775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2951" name="TextBox 2950">
          <a:extLst>
            <a:ext uri="{FF2B5EF4-FFF2-40B4-BE49-F238E27FC236}">
              <a16:creationId xmlns:a16="http://schemas.microsoft.com/office/drawing/2014/main" id="{10A0D484-5EB8-4CED-9AD5-F5D541FE6588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2952" name="TextBox 2951">
          <a:extLst>
            <a:ext uri="{FF2B5EF4-FFF2-40B4-BE49-F238E27FC236}">
              <a16:creationId xmlns:a16="http://schemas.microsoft.com/office/drawing/2014/main" id="{8F949B94-F5F0-4B9C-9706-343454FEF36A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2953" name="TextBox 2952">
          <a:extLst>
            <a:ext uri="{FF2B5EF4-FFF2-40B4-BE49-F238E27FC236}">
              <a16:creationId xmlns:a16="http://schemas.microsoft.com/office/drawing/2014/main" id="{668FDD09-78C0-4F41-8D0E-5569DFAE470E}"/>
            </a:ext>
          </a:extLst>
        </xdr:cNvPr>
        <xdr:cNvSpPr txBox="1"/>
      </xdr:nvSpPr>
      <xdr:spPr>
        <a:xfrm>
          <a:off x="37442775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2954" name="TextBox 2953">
          <a:extLst>
            <a:ext uri="{FF2B5EF4-FFF2-40B4-BE49-F238E27FC236}">
              <a16:creationId xmlns:a16="http://schemas.microsoft.com/office/drawing/2014/main" id="{73EB4BE1-ACA2-40D0-8EAE-744B606C8955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2955" name="TextBox 2954">
          <a:extLst>
            <a:ext uri="{FF2B5EF4-FFF2-40B4-BE49-F238E27FC236}">
              <a16:creationId xmlns:a16="http://schemas.microsoft.com/office/drawing/2014/main" id="{AB6983B9-B32C-43BA-82E3-B8583D1806BC}"/>
            </a:ext>
          </a:extLst>
        </xdr:cNvPr>
        <xdr:cNvSpPr txBox="1"/>
      </xdr:nvSpPr>
      <xdr:spPr>
        <a:xfrm>
          <a:off x="37442775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2956" name="TextBox 2955">
          <a:extLst>
            <a:ext uri="{FF2B5EF4-FFF2-40B4-BE49-F238E27FC236}">
              <a16:creationId xmlns:a16="http://schemas.microsoft.com/office/drawing/2014/main" id="{115A3067-2C1A-447F-912C-84FBCEF27D06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2957" name="TextBox 2956">
          <a:extLst>
            <a:ext uri="{FF2B5EF4-FFF2-40B4-BE49-F238E27FC236}">
              <a16:creationId xmlns:a16="http://schemas.microsoft.com/office/drawing/2014/main" id="{8584646A-371E-40EA-A90B-1BF267BB5376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2958" name="TextBox 2957">
          <a:extLst>
            <a:ext uri="{FF2B5EF4-FFF2-40B4-BE49-F238E27FC236}">
              <a16:creationId xmlns:a16="http://schemas.microsoft.com/office/drawing/2014/main" id="{95C3CD3F-C077-477E-961C-1A5FE9E05D5A}"/>
            </a:ext>
          </a:extLst>
        </xdr:cNvPr>
        <xdr:cNvSpPr txBox="1"/>
      </xdr:nvSpPr>
      <xdr:spPr>
        <a:xfrm>
          <a:off x="37442775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2959" name="TextBox 2958">
          <a:extLst>
            <a:ext uri="{FF2B5EF4-FFF2-40B4-BE49-F238E27FC236}">
              <a16:creationId xmlns:a16="http://schemas.microsoft.com/office/drawing/2014/main" id="{4C2CCCC4-2975-48A5-ABD3-35FA3978F69B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2960" name="TextBox 2959">
          <a:extLst>
            <a:ext uri="{FF2B5EF4-FFF2-40B4-BE49-F238E27FC236}">
              <a16:creationId xmlns:a16="http://schemas.microsoft.com/office/drawing/2014/main" id="{4E04B60B-881F-4A09-B6BE-DE1E9960F042}"/>
            </a:ext>
          </a:extLst>
        </xdr:cNvPr>
        <xdr:cNvSpPr txBox="1"/>
      </xdr:nvSpPr>
      <xdr:spPr>
        <a:xfrm>
          <a:off x="37442775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2961" name="TextBox 2960">
          <a:extLst>
            <a:ext uri="{FF2B5EF4-FFF2-40B4-BE49-F238E27FC236}">
              <a16:creationId xmlns:a16="http://schemas.microsoft.com/office/drawing/2014/main" id="{C8565044-9E8E-4365-95D8-7846B8E42F91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2962" name="TextBox 2961">
          <a:extLst>
            <a:ext uri="{FF2B5EF4-FFF2-40B4-BE49-F238E27FC236}">
              <a16:creationId xmlns:a16="http://schemas.microsoft.com/office/drawing/2014/main" id="{9C04FD47-3902-4BFB-9E46-876BDF34E24D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2963" name="TextBox 2962">
          <a:extLst>
            <a:ext uri="{FF2B5EF4-FFF2-40B4-BE49-F238E27FC236}">
              <a16:creationId xmlns:a16="http://schemas.microsoft.com/office/drawing/2014/main" id="{E8E0AC7E-C008-4F17-B676-CD34B25D620E}"/>
            </a:ext>
          </a:extLst>
        </xdr:cNvPr>
        <xdr:cNvSpPr txBox="1"/>
      </xdr:nvSpPr>
      <xdr:spPr>
        <a:xfrm>
          <a:off x="37442775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2964" name="TextBox 2963">
          <a:extLst>
            <a:ext uri="{FF2B5EF4-FFF2-40B4-BE49-F238E27FC236}">
              <a16:creationId xmlns:a16="http://schemas.microsoft.com/office/drawing/2014/main" id="{03DC60C5-A0AE-4549-AECF-2571AA1ABE6F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2965" name="TextBox 2964">
          <a:extLst>
            <a:ext uri="{FF2B5EF4-FFF2-40B4-BE49-F238E27FC236}">
              <a16:creationId xmlns:a16="http://schemas.microsoft.com/office/drawing/2014/main" id="{9D620F1C-5F47-4C8C-818C-AAA423E66065}"/>
            </a:ext>
          </a:extLst>
        </xdr:cNvPr>
        <xdr:cNvSpPr txBox="1"/>
      </xdr:nvSpPr>
      <xdr:spPr>
        <a:xfrm>
          <a:off x="37442775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2966" name="TextBox 2965">
          <a:extLst>
            <a:ext uri="{FF2B5EF4-FFF2-40B4-BE49-F238E27FC236}">
              <a16:creationId xmlns:a16="http://schemas.microsoft.com/office/drawing/2014/main" id="{5F8416C6-F179-424F-BCAB-1EDA42D155DF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2967" name="TextBox 2966">
          <a:extLst>
            <a:ext uri="{FF2B5EF4-FFF2-40B4-BE49-F238E27FC236}">
              <a16:creationId xmlns:a16="http://schemas.microsoft.com/office/drawing/2014/main" id="{B5280492-26EE-4C2F-9785-E0A87B29FD39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2968" name="TextBox 2967">
          <a:extLst>
            <a:ext uri="{FF2B5EF4-FFF2-40B4-BE49-F238E27FC236}">
              <a16:creationId xmlns:a16="http://schemas.microsoft.com/office/drawing/2014/main" id="{8E9BA72C-10F8-488B-B1B1-CCF8358B63E9}"/>
            </a:ext>
          </a:extLst>
        </xdr:cNvPr>
        <xdr:cNvSpPr txBox="1"/>
      </xdr:nvSpPr>
      <xdr:spPr>
        <a:xfrm>
          <a:off x="37442775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2969" name="TextBox 2968">
          <a:extLst>
            <a:ext uri="{FF2B5EF4-FFF2-40B4-BE49-F238E27FC236}">
              <a16:creationId xmlns:a16="http://schemas.microsoft.com/office/drawing/2014/main" id="{52C54E69-6CE8-432C-B02E-DA42CDAFD330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2970" name="TextBox 2969">
          <a:extLst>
            <a:ext uri="{FF2B5EF4-FFF2-40B4-BE49-F238E27FC236}">
              <a16:creationId xmlns:a16="http://schemas.microsoft.com/office/drawing/2014/main" id="{5F35C5B9-534C-4F6E-AA0D-614EB13B4135}"/>
            </a:ext>
          </a:extLst>
        </xdr:cNvPr>
        <xdr:cNvSpPr txBox="1"/>
      </xdr:nvSpPr>
      <xdr:spPr>
        <a:xfrm>
          <a:off x="37442775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2971" name="TextBox 2970">
          <a:extLst>
            <a:ext uri="{FF2B5EF4-FFF2-40B4-BE49-F238E27FC236}">
              <a16:creationId xmlns:a16="http://schemas.microsoft.com/office/drawing/2014/main" id="{6C2545E6-1B51-4300-8CDC-D4D6FAC6626B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2972" name="TextBox 2971">
          <a:extLst>
            <a:ext uri="{FF2B5EF4-FFF2-40B4-BE49-F238E27FC236}">
              <a16:creationId xmlns:a16="http://schemas.microsoft.com/office/drawing/2014/main" id="{B31726AC-BD3F-4A4F-ADD3-EE218BF9C714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2973" name="TextBox 2972">
          <a:extLst>
            <a:ext uri="{FF2B5EF4-FFF2-40B4-BE49-F238E27FC236}">
              <a16:creationId xmlns:a16="http://schemas.microsoft.com/office/drawing/2014/main" id="{FCDFBCA4-0C73-4718-AF4E-BF3A3E568AE7}"/>
            </a:ext>
          </a:extLst>
        </xdr:cNvPr>
        <xdr:cNvSpPr txBox="1"/>
      </xdr:nvSpPr>
      <xdr:spPr>
        <a:xfrm>
          <a:off x="37442775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2974" name="TextBox 2973">
          <a:extLst>
            <a:ext uri="{FF2B5EF4-FFF2-40B4-BE49-F238E27FC236}">
              <a16:creationId xmlns:a16="http://schemas.microsoft.com/office/drawing/2014/main" id="{7F564E30-EFAB-4458-9260-72609526B657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2975" name="TextBox 2974">
          <a:extLst>
            <a:ext uri="{FF2B5EF4-FFF2-40B4-BE49-F238E27FC236}">
              <a16:creationId xmlns:a16="http://schemas.microsoft.com/office/drawing/2014/main" id="{A6022D2B-32F0-421C-95CA-3323162E1F6B}"/>
            </a:ext>
          </a:extLst>
        </xdr:cNvPr>
        <xdr:cNvSpPr txBox="1"/>
      </xdr:nvSpPr>
      <xdr:spPr>
        <a:xfrm>
          <a:off x="37442775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2976" name="TextBox 2975">
          <a:extLst>
            <a:ext uri="{FF2B5EF4-FFF2-40B4-BE49-F238E27FC236}">
              <a16:creationId xmlns:a16="http://schemas.microsoft.com/office/drawing/2014/main" id="{EE29B21F-E00D-4663-A31F-055FA44F6D47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2977" name="TextBox 2976">
          <a:extLst>
            <a:ext uri="{FF2B5EF4-FFF2-40B4-BE49-F238E27FC236}">
              <a16:creationId xmlns:a16="http://schemas.microsoft.com/office/drawing/2014/main" id="{FE021909-2058-4221-A98D-04590A0EE71E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2978" name="TextBox 2977">
          <a:extLst>
            <a:ext uri="{FF2B5EF4-FFF2-40B4-BE49-F238E27FC236}">
              <a16:creationId xmlns:a16="http://schemas.microsoft.com/office/drawing/2014/main" id="{4948B296-081F-4770-BE77-342D1ED29C99}"/>
            </a:ext>
          </a:extLst>
        </xdr:cNvPr>
        <xdr:cNvSpPr txBox="1"/>
      </xdr:nvSpPr>
      <xdr:spPr>
        <a:xfrm>
          <a:off x="37442775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2979" name="TextBox 2978">
          <a:extLst>
            <a:ext uri="{FF2B5EF4-FFF2-40B4-BE49-F238E27FC236}">
              <a16:creationId xmlns:a16="http://schemas.microsoft.com/office/drawing/2014/main" id="{45DC65C7-16D4-4078-83F6-990B23CDF9D6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2980" name="TextBox 2979">
          <a:extLst>
            <a:ext uri="{FF2B5EF4-FFF2-40B4-BE49-F238E27FC236}">
              <a16:creationId xmlns:a16="http://schemas.microsoft.com/office/drawing/2014/main" id="{B3965A5B-CB08-49DD-8D79-0B7CD655CB06}"/>
            </a:ext>
          </a:extLst>
        </xdr:cNvPr>
        <xdr:cNvSpPr txBox="1"/>
      </xdr:nvSpPr>
      <xdr:spPr>
        <a:xfrm>
          <a:off x="37442775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2981" name="TextBox 2980">
          <a:extLst>
            <a:ext uri="{FF2B5EF4-FFF2-40B4-BE49-F238E27FC236}">
              <a16:creationId xmlns:a16="http://schemas.microsoft.com/office/drawing/2014/main" id="{8C1337B9-814F-41A3-9D6A-60D9977BEE8D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2982" name="TextBox 2981">
          <a:extLst>
            <a:ext uri="{FF2B5EF4-FFF2-40B4-BE49-F238E27FC236}">
              <a16:creationId xmlns:a16="http://schemas.microsoft.com/office/drawing/2014/main" id="{8F2E96D3-977A-4C2A-8393-F90B3925BB4F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2983" name="TextBox 2982">
          <a:extLst>
            <a:ext uri="{FF2B5EF4-FFF2-40B4-BE49-F238E27FC236}">
              <a16:creationId xmlns:a16="http://schemas.microsoft.com/office/drawing/2014/main" id="{2A317E9F-FE48-430B-80EE-5E56E487B6C1}"/>
            </a:ext>
          </a:extLst>
        </xdr:cNvPr>
        <xdr:cNvSpPr txBox="1"/>
      </xdr:nvSpPr>
      <xdr:spPr>
        <a:xfrm>
          <a:off x="37442775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2984" name="TextBox 2983">
          <a:extLst>
            <a:ext uri="{FF2B5EF4-FFF2-40B4-BE49-F238E27FC236}">
              <a16:creationId xmlns:a16="http://schemas.microsoft.com/office/drawing/2014/main" id="{C0AAC2A8-A229-4021-BA19-F591788C7523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2985" name="TextBox 2984">
          <a:extLst>
            <a:ext uri="{FF2B5EF4-FFF2-40B4-BE49-F238E27FC236}">
              <a16:creationId xmlns:a16="http://schemas.microsoft.com/office/drawing/2014/main" id="{06A223F5-2AEA-4599-BB89-835055D24B86}"/>
            </a:ext>
          </a:extLst>
        </xdr:cNvPr>
        <xdr:cNvSpPr txBox="1"/>
      </xdr:nvSpPr>
      <xdr:spPr>
        <a:xfrm>
          <a:off x="37442775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2986" name="TextBox 2985">
          <a:extLst>
            <a:ext uri="{FF2B5EF4-FFF2-40B4-BE49-F238E27FC236}">
              <a16:creationId xmlns:a16="http://schemas.microsoft.com/office/drawing/2014/main" id="{132697BC-F372-4D8F-8C97-23CF157F97E1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2987" name="TextBox 2986">
          <a:extLst>
            <a:ext uri="{FF2B5EF4-FFF2-40B4-BE49-F238E27FC236}">
              <a16:creationId xmlns:a16="http://schemas.microsoft.com/office/drawing/2014/main" id="{64A92E96-D61F-4314-A8F5-EFA2FCC4D91B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2988" name="TextBox 2987">
          <a:extLst>
            <a:ext uri="{FF2B5EF4-FFF2-40B4-BE49-F238E27FC236}">
              <a16:creationId xmlns:a16="http://schemas.microsoft.com/office/drawing/2014/main" id="{0214002D-C843-412B-8872-717DFEF85452}"/>
            </a:ext>
          </a:extLst>
        </xdr:cNvPr>
        <xdr:cNvSpPr txBox="1"/>
      </xdr:nvSpPr>
      <xdr:spPr>
        <a:xfrm>
          <a:off x="37442775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2989" name="TextBox 2988">
          <a:extLst>
            <a:ext uri="{FF2B5EF4-FFF2-40B4-BE49-F238E27FC236}">
              <a16:creationId xmlns:a16="http://schemas.microsoft.com/office/drawing/2014/main" id="{5330769B-AD07-43A7-9380-06790FFB1925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2990" name="TextBox 2989">
          <a:extLst>
            <a:ext uri="{FF2B5EF4-FFF2-40B4-BE49-F238E27FC236}">
              <a16:creationId xmlns:a16="http://schemas.microsoft.com/office/drawing/2014/main" id="{5DED0210-249B-4F59-8016-939E5EB8E606}"/>
            </a:ext>
          </a:extLst>
        </xdr:cNvPr>
        <xdr:cNvSpPr txBox="1"/>
      </xdr:nvSpPr>
      <xdr:spPr>
        <a:xfrm>
          <a:off x="37442775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2991" name="TextBox 2990">
          <a:extLst>
            <a:ext uri="{FF2B5EF4-FFF2-40B4-BE49-F238E27FC236}">
              <a16:creationId xmlns:a16="http://schemas.microsoft.com/office/drawing/2014/main" id="{549A429A-BDCB-49FA-B078-D0D664D452F7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2992" name="TextBox 2991">
          <a:extLst>
            <a:ext uri="{FF2B5EF4-FFF2-40B4-BE49-F238E27FC236}">
              <a16:creationId xmlns:a16="http://schemas.microsoft.com/office/drawing/2014/main" id="{C0541F23-9A5E-44E5-BDC3-056B9B4BD024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2993" name="TextBox 2992">
          <a:extLst>
            <a:ext uri="{FF2B5EF4-FFF2-40B4-BE49-F238E27FC236}">
              <a16:creationId xmlns:a16="http://schemas.microsoft.com/office/drawing/2014/main" id="{04E0BD98-3AE9-414A-8454-9A8E5529A02D}"/>
            </a:ext>
          </a:extLst>
        </xdr:cNvPr>
        <xdr:cNvSpPr txBox="1"/>
      </xdr:nvSpPr>
      <xdr:spPr>
        <a:xfrm>
          <a:off x="37442775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2994" name="TextBox 2993">
          <a:extLst>
            <a:ext uri="{FF2B5EF4-FFF2-40B4-BE49-F238E27FC236}">
              <a16:creationId xmlns:a16="http://schemas.microsoft.com/office/drawing/2014/main" id="{60578385-7085-4DDF-B85C-BE210B4C129F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2995" name="TextBox 2994">
          <a:extLst>
            <a:ext uri="{FF2B5EF4-FFF2-40B4-BE49-F238E27FC236}">
              <a16:creationId xmlns:a16="http://schemas.microsoft.com/office/drawing/2014/main" id="{1DCC62B7-AD19-46E2-8EC1-D53D636DB341}"/>
            </a:ext>
          </a:extLst>
        </xdr:cNvPr>
        <xdr:cNvSpPr txBox="1"/>
      </xdr:nvSpPr>
      <xdr:spPr>
        <a:xfrm>
          <a:off x="37442775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2996" name="TextBox 2995">
          <a:extLst>
            <a:ext uri="{FF2B5EF4-FFF2-40B4-BE49-F238E27FC236}">
              <a16:creationId xmlns:a16="http://schemas.microsoft.com/office/drawing/2014/main" id="{47FA74FD-4347-463E-A9CF-46B762483EB9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2997" name="TextBox 2996">
          <a:extLst>
            <a:ext uri="{FF2B5EF4-FFF2-40B4-BE49-F238E27FC236}">
              <a16:creationId xmlns:a16="http://schemas.microsoft.com/office/drawing/2014/main" id="{19CEDCEF-0BAA-4B0E-8A64-2332452C6462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2998" name="TextBox 2997">
          <a:extLst>
            <a:ext uri="{FF2B5EF4-FFF2-40B4-BE49-F238E27FC236}">
              <a16:creationId xmlns:a16="http://schemas.microsoft.com/office/drawing/2014/main" id="{0465CA3A-8D3E-42A4-95DF-76E71E626047}"/>
            </a:ext>
          </a:extLst>
        </xdr:cNvPr>
        <xdr:cNvSpPr txBox="1"/>
      </xdr:nvSpPr>
      <xdr:spPr>
        <a:xfrm>
          <a:off x="37442775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2999" name="TextBox 2998">
          <a:extLst>
            <a:ext uri="{FF2B5EF4-FFF2-40B4-BE49-F238E27FC236}">
              <a16:creationId xmlns:a16="http://schemas.microsoft.com/office/drawing/2014/main" id="{CFCAC546-9AD3-46CC-8AB0-FEAA2C733002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000" name="TextBox 2999">
          <a:extLst>
            <a:ext uri="{FF2B5EF4-FFF2-40B4-BE49-F238E27FC236}">
              <a16:creationId xmlns:a16="http://schemas.microsoft.com/office/drawing/2014/main" id="{93B5B0BD-30BD-44ED-9AEB-A6EC81727F1F}"/>
            </a:ext>
          </a:extLst>
        </xdr:cNvPr>
        <xdr:cNvSpPr txBox="1"/>
      </xdr:nvSpPr>
      <xdr:spPr>
        <a:xfrm>
          <a:off x="37442775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001" name="TextBox 3000">
          <a:extLst>
            <a:ext uri="{FF2B5EF4-FFF2-40B4-BE49-F238E27FC236}">
              <a16:creationId xmlns:a16="http://schemas.microsoft.com/office/drawing/2014/main" id="{687CEB11-BD4F-4417-9679-E9ED2818E0F5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002" name="TextBox 3001">
          <a:extLst>
            <a:ext uri="{FF2B5EF4-FFF2-40B4-BE49-F238E27FC236}">
              <a16:creationId xmlns:a16="http://schemas.microsoft.com/office/drawing/2014/main" id="{9B48ABA8-10F2-401D-8B4A-52B1CEFC7C20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003" name="TextBox 3002">
          <a:extLst>
            <a:ext uri="{FF2B5EF4-FFF2-40B4-BE49-F238E27FC236}">
              <a16:creationId xmlns:a16="http://schemas.microsoft.com/office/drawing/2014/main" id="{675712B0-B57D-4D39-944B-62371AC09F85}"/>
            </a:ext>
          </a:extLst>
        </xdr:cNvPr>
        <xdr:cNvSpPr txBox="1"/>
      </xdr:nvSpPr>
      <xdr:spPr>
        <a:xfrm>
          <a:off x="37442775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004" name="TextBox 3003">
          <a:extLst>
            <a:ext uri="{FF2B5EF4-FFF2-40B4-BE49-F238E27FC236}">
              <a16:creationId xmlns:a16="http://schemas.microsoft.com/office/drawing/2014/main" id="{2732D28F-8325-4906-86DC-3057C16DD674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005" name="TextBox 3004">
          <a:extLst>
            <a:ext uri="{FF2B5EF4-FFF2-40B4-BE49-F238E27FC236}">
              <a16:creationId xmlns:a16="http://schemas.microsoft.com/office/drawing/2014/main" id="{E4ABDCEB-3D2E-449C-8996-ABFF3AA39257}"/>
            </a:ext>
          </a:extLst>
        </xdr:cNvPr>
        <xdr:cNvSpPr txBox="1"/>
      </xdr:nvSpPr>
      <xdr:spPr>
        <a:xfrm>
          <a:off x="37442775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006" name="TextBox 3005">
          <a:extLst>
            <a:ext uri="{FF2B5EF4-FFF2-40B4-BE49-F238E27FC236}">
              <a16:creationId xmlns:a16="http://schemas.microsoft.com/office/drawing/2014/main" id="{3423178B-C2E1-49C1-B195-5A5EBE2DD61B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007" name="TextBox 3006">
          <a:extLst>
            <a:ext uri="{FF2B5EF4-FFF2-40B4-BE49-F238E27FC236}">
              <a16:creationId xmlns:a16="http://schemas.microsoft.com/office/drawing/2014/main" id="{87A04B29-0818-42C4-B68A-10D43FB575BE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008" name="TextBox 3007">
          <a:extLst>
            <a:ext uri="{FF2B5EF4-FFF2-40B4-BE49-F238E27FC236}">
              <a16:creationId xmlns:a16="http://schemas.microsoft.com/office/drawing/2014/main" id="{B56D8638-60B0-4129-8B6B-0FF0469FB3DD}"/>
            </a:ext>
          </a:extLst>
        </xdr:cNvPr>
        <xdr:cNvSpPr txBox="1"/>
      </xdr:nvSpPr>
      <xdr:spPr>
        <a:xfrm>
          <a:off x="37442775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009" name="TextBox 3008">
          <a:extLst>
            <a:ext uri="{FF2B5EF4-FFF2-40B4-BE49-F238E27FC236}">
              <a16:creationId xmlns:a16="http://schemas.microsoft.com/office/drawing/2014/main" id="{06F35CC0-8EE4-4E8C-B68E-DEA99DCACCB3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010" name="TextBox 3009">
          <a:extLst>
            <a:ext uri="{FF2B5EF4-FFF2-40B4-BE49-F238E27FC236}">
              <a16:creationId xmlns:a16="http://schemas.microsoft.com/office/drawing/2014/main" id="{BEF6E5CC-67A1-4204-8429-DD3B1B068B61}"/>
            </a:ext>
          </a:extLst>
        </xdr:cNvPr>
        <xdr:cNvSpPr txBox="1"/>
      </xdr:nvSpPr>
      <xdr:spPr>
        <a:xfrm>
          <a:off x="37442775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011" name="TextBox 3010">
          <a:extLst>
            <a:ext uri="{FF2B5EF4-FFF2-40B4-BE49-F238E27FC236}">
              <a16:creationId xmlns:a16="http://schemas.microsoft.com/office/drawing/2014/main" id="{54745CEA-378F-406E-8451-02FAD5811754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012" name="TextBox 3011">
          <a:extLst>
            <a:ext uri="{FF2B5EF4-FFF2-40B4-BE49-F238E27FC236}">
              <a16:creationId xmlns:a16="http://schemas.microsoft.com/office/drawing/2014/main" id="{AD0E1B1D-D30D-4612-9AAC-ECC1CEC5030F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013" name="TextBox 3012">
          <a:extLst>
            <a:ext uri="{FF2B5EF4-FFF2-40B4-BE49-F238E27FC236}">
              <a16:creationId xmlns:a16="http://schemas.microsoft.com/office/drawing/2014/main" id="{C189D8AF-EC9C-4F70-9171-9E31E3261310}"/>
            </a:ext>
          </a:extLst>
        </xdr:cNvPr>
        <xdr:cNvSpPr txBox="1"/>
      </xdr:nvSpPr>
      <xdr:spPr>
        <a:xfrm>
          <a:off x="37442775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014" name="TextBox 3013">
          <a:extLst>
            <a:ext uri="{FF2B5EF4-FFF2-40B4-BE49-F238E27FC236}">
              <a16:creationId xmlns:a16="http://schemas.microsoft.com/office/drawing/2014/main" id="{B4DBFBCA-6372-4FEA-A20F-4825A6777866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015" name="TextBox 3014">
          <a:extLst>
            <a:ext uri="{FF2B5EF4-FFF2-40B4-BE49-F238E27FC236}">
              <a16:creationId xmlns:a16="http://schemas.microsoft.com/office/drawing/2014/main" id="{9E89BF09-6247-44EC-9DCA-CED9FBBAD514}"/>
            </a:ext>
          </a:extLst>
        </xdr:cNvPr>
        <xdr:cNvSpPr txBox="1"/>
      </xdr:nvSpPr>
      <xdr:spPr>
        <a:xfrm>
          <a:off x="37442775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016" name="TextBox 3015">
          <a:extLst>
            <a:ext uri="{FF2B5EF4-FFF2-40B4-BE49-F238E27FC236}">
              <a16:creationId xmlns:a16="http://schemas.microsoft.com/office/drawing/2014/main" id="{10C1B9CD-EB76-4DFA-A19C-87991C519055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017" name="TextBox 3016">
          <a:extLst>
            <a:ext uri="{FF2B5EF4-FFF2-40B4-BE49-F238E27FC236}">
              <a16:creationId xmlns:a16="http://schemas.microsoft.com/office/drawing/2014/main" id="{7B3AE2DF-F501-479D-8180-5B22A3246839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018" name="TextBox 3017">
          <a:extLst>
            <a:ext uri="{FF2B5EF4-FFF2-40B4-BE49-F238E27FC236}">
              <a16:creationId xmlns:a16="http://schemas.microsoft.com/office/drawing/2014/main" id="{B033E7B7-1197-44B6-AD73-F89DD4E06FC4}"/>
            </a:ext>
          </a:extLst>
        </xdr:cNvPr>
        <xdr:cNvSpPr txBox="1"/>
      </xdr:nvSpPr>
      <xdr:spPr>
        <a:xfrm>
          <a:off x="37442775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019" name="TextBox 3018">
          <a:extLst>
            <a:ext uri="{FF2B5EF4-FFF2-40B4-BE49-F238E27FC236}">
              <a16:creationId xmlns:a16="http://schemas.microsoft.com/office/drawing/2014/main" id="{B678FB0A-BB30-4085-ACD1-E6325E4921F7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020" name="TextBox 3019">
          <a:extLst>
            <a:ext uri="{FF2B5EF4-FFF2-40B4-BE49-F238E27FC236}">
              <a16:creationId xmlns:a16="http://schemas.microsoft.com/office/drawing/2014/main" id="{903F8E1F-1683-405F-A173-6832AFD355A0}"/>
            </a:ext>
          </a:extLst>
        </xdr:cNvPr>
        <xdr:cNvSpPr txBox="1"/>
      </xdr:nvSpPr>
      <xdr:spPr>
        <a:xfrm>
          <a:off x="37442775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021" name="TextBox 3020">
          <a:extLst>
            <a:ext uri="{FF2B5EF4-FFF2-40B4-BE49-F238E27FC236}">
              <a16:creationId xmlns:a16="http://schemas.microsoft.com/office/drawing/2014/main" id="{9DE12836-D915-40CE-B90F-30B86AB1CBB9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022" name="TextBox 3021">
          <a:extLst>
            <a:ext uri="{FF2B5EF4-FFF2-40B4-BE49-F238E27FC236}">
              <a16:creationId xmlns:a16="http://schemas.microsoft.com/office/drawing/2014/main" id="{36665E8C-A581-46E1-BD99-275FAB10E52F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023" name="TextBox 3022">
          <a:extLst>
            <a:ext uri="{FF2B5EF4-FFF2-40B4-BE49-F238E27FC236}">
              <a16:creationId xmlns:a16="http://schemas.microsoft.com/office/drawing/2014/main" id="{646A392A-AAAE-4192-8B66-12DE983E0AAA}"/>
            </a:ext>
          </a:extLst>
        </xdr:cNvPr>
        <xdr:cNvSpPr txBox="1"/>
      </xdr:nvSpPr>
      <xdr:spPr>
        <a:xfrm>
          <a:off x="37442775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024" name="TextBox 3023">
          <a:extLst>
            <a:ext uri="{FF2B5EF4-FFF2-40B4-BE49-F238E27FC236}">
              <a16:creationId xmlns:a16="http://schemas.microsoft.com/office/drawing/2014/main" id="{A3444AB6-3F37-45A3-8239-4695F0E15E1C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025" name="TextBox 3024">
          <a:extLst>
            <a:ext uri="{FF2B5EF4-FFF2-40B4-BE49-F238E27FC236}">
              <a16:creationId xmlns:a16="http://schemas.microsoft.com/office/drawing/2014/main" id="{90C20F3A-D32F-4A2A-A41E-6AC98E021BAD}"/>
            </a:ext>
          </a:extLst>
        </xdr:cNvPr>
        <xdr:cNvSpPr txBox="1"/>
      </xdr:nvSpPr>
      <xdr:spPr>
        <a:xfrm>
          <a:off x="37442775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026" name="TextBox 3025">
          <a:extLst>
            <a:ext uri="{FF2B5EF4-FFF2-40B4-BE49-F238E27FC236}">
              <a16:creationId xmlns:a16="http://schemas.microsoft.com/office/drawing/2014/main" id="{F1A11A56-CA57-45E1-8EE7-4D2818978FBC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027" name="TextBox 3026">
          <a:extLst>
            <a:ext uri="{FF2B5EF4-FFF2-40B4-BE49-F238E27FC236}">
              <a16:creationId xmlns:a16="http://schemas.microsoft.com/office/drawing/2014/main" id="{60B4BC0E-7EEC-489D-9C17-4B93908F2BF0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028" name="TextBox 3027">
          <a:extLst>
            <a:ext uri="{FF2B5EF4-FFF2-40B4-BE49-F238E27FC236}">
              <a16:creationId xmlns:a16="http://schemas.microsoft.com/office/drawing/2014/main" id="{E60A6838-BF68-4A0B-B64B-39C1BE00A608}"/>
            </a:ext>
          </a:extLst>
        </xdr:cNvPr>
        <xdr:cNvSpPr txBox="1"/>
      </xdr:nvSpPr>
      <xdr:spPr>
        <a:xfrm>
          <a:off x="37442775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029" name="TextBox 3028">
          <a:extLst>
            <a:ext uri="{FF2B5EF4-FFF2-40B4-BE49-F238E27FC236}">
              <a16:creationId xmlns:a16="http://schemas.microsoft.com/office/drawing/2014/main" id="{3A869485-7C35-4694-AB4F-42FA5F433D40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030" name="TextBox 3029">
          <a:extLst>
            <a:ext uri="{FF2B5EF4-FFF2-40B4-BE49-F238E27FC236}">
              <a16:creationId xmlns:a16="http://schemas.microsoft.com/office/drawing/2014/main" id="{E2760A8C-D2A4-49DF-9E66-9AAC1A29D4E3}"/>
            </a:ext>
          </a:extLst>
        </xdr:cNvPr>
        <xdr:cNvSpPr txBox="1"/>
      </xdr:nvSpPr>
      <xdr:spPr>
        <a:xfrm>
          <a:off x="37442775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031" name="TextBox 3030">
          <a:extLst>
            <a:ext uri="{FF2B5EF4-FFF2-40B4-BE49-F238E27FC236}">
              <a16:creationId xmlns:a16="http://schemas.microsoft.com/office/drawing/2014/main" id="{958ED4AE-C86B-4266-9E16-CD5FB116F290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032" name="TextBox 3031">
          <a:extLst>
            <a:ext uri="{FF2B5EF4-FFF2-40B4-BE49-F238E27FC236}">
              <a16:creationId xmlns:a16="http://schemas.microsoft.com/office/drawing/2014/main" id="{85A4E9A0-2CD0-4CD7-905A-8323244D5D76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033" name="TextBox 3032">
          <a:extLst>
            <a:ext uri="{FF2B5EF4-FFF2-40B4-BE49-F238E27FC236}">
              <a16:creationId xmlns:a16="http://schemas.microsoft.com/office/drawing/2014/main" id="{07FEB49D-5A2A-4DE8-B2F4-20E46348C51E}"/>
            </a:ext>
          </a:extLst>
        </xdr:cNvPr>
        <xdr:cNvSpPr txBox="1"/>
      </xdr:nvSpPr>
      <xdr:spPr>
        <a:xfrm>
          <a:off x="37442775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034" name="TextBox 3033">
          <a:extLst>
            <a:ext uri="{FF2B5EF4-FFF2-40B4-BE49-F238E27FC236}">
              <a16:creationId xmlns:a16="http://schemas.microsoft.com/office/drawing/2014/main" id="{8D3F0F7B-1574-4D93-BE8B-3F72D5CB5379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035" name="TextBox 3034">
          <a:extLst>
            <a:ext uri="{FF2B5EF4-FFF2-40B4-BE49-F238E27FC236}">
              <a16:creationId xmlns:a16="http://schemas.microsoft.com/office/drawing/2014/main" id="{2F94AA4C-DFAF-4C08-898B-177E69DEDCB9}"/>
            </a:ext>
          </a:extLst>
        </xdr:cNvPr>
        <xdr:cNvSpPr txBox="1"/>
      </xdr:nvSpPr>
      <xdr:spPr>
        <a:xfrm>
          <a:off x="37442775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036" name="TextBox 3035">
          <a:extLst>
            <a:ext uri="{FF2B5EF4-FFF2-40B4-BE49-F238E27FC236}">
              <a16:creationId xmlns:a16="http://schemas.microsoft.com/office/drawing/2014/main" id="{9BE9A03E-617F-46CE-9DA4-DBAAAF13002F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037" name="TextBox 3036">
          <a:extLst>
            <a:ext uri="{FF2B5EF4-FFF2-40B4-BE49-F238E27FC236}">
              <a16:creationId xmlns:a16="http://schemas.microsoft.com/office/drawing/2014/main" id="{9F789608-80DF-4413-BBCB-CF9662D78029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038" name="TextBox 3037">
          <a:extLst>
            <a:ext uri="{FF2B5EF4-FFF2-40B4-BE49-F238E27FC236}">
              <a16:creationId xmlns:a16="http://schemas.microsoft.com/office/drawing/2014/main" id="{50877799-D35D-4EA4-95C6-A305EF126D45}"/>
            </a:ext>
          </a:extLst>
        </xdr:cNvPr>
        <xdr:cNvSpPr txBox="1"/>
      </xdr:nvSpPr>
      <xdr:spPr>
        <a:xfrm>
          <a:off x="37442775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039" name="TextBox 3038">
          <a:extLst>
            <a:ext uri="{FF2B5EF4-FFF2-40B4-BE49-F238E27FC236}">
              <a16:creationId xmlns:a16="http://schemas.microsoft.com/office/drawing/2014/main" id="{28D8C77D-A1C5-4720-BBD7-25DABCE1D116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040" name="TextBox 3039">
          <a:extLst>
            <a:ext uri="{FF2B5EF4-FFF2-40B4-BE49-F238E27FC236}">
              <a16:creationId xmlns:a16="http://schemas.microsoft.com/office/drawing/2014/main" id="{47136918-A4C9-40C9-B6BE-ADEF1A95CA87}"/>
            </a:ext>
          </a:extLst>
        </xdr:cNvPr>
        <xdr:cNvSpPr txBox="1"/>
      </xdr:nvSpPr>
      <xdr:spPr>
        <a:xfrm>
          <a:off x="37442775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041" name="TextBox 3040">
          <a:extLst>
            <a:ext uri="{FF2B5EF4-FFF2-40B4-BE49-F238E27FC236}">
              <a16:creationId xmlns:a16="http://schemas.microsoft.com/office/drawing/2014/main" id="{C3DDE7B5-B48A-412F-84EF-E2B06F42B3F9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042" name="TextBox 3041">
          <a:extLst>
            <a:ext uri="{FF2B5EF4-FFF2-40B4-BE49-F238E27FC236}">
              <a16:creationId xmlns:a16="http://schemas.microsoft.com/office/drawing/2014/main" id="{18A02D1B-D3CE-4315-95B5-CBE50311E28D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043" name="TextBox 3042">
          <a:extLst>
            <a:ext uri="{FF2B5EF4-FFF2-40B4-BE49-F238E27FC236}">
              <a16:creationId xmlns:a16="http://schemas.microsoft.com/office/drawing/2014/main" id="{A95B8F15-D806-49F3-A942-51944247A129}"/>
            </a:ext>
          </a:extLst>
        </xdr:cNvPr>
        <xdr:cNvSpPr txBox="1"/>
      </xdr:nvSpPr>
      <xdr:spPr>
        <a:xfrm>
          <a:off x="37442775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044" name="TextBox 3043">
          <a:extLst>
            <a:ext uri="{FF2B5EF4-FFF2-40B4-BE49-F238E27FC236}">
              <a16:creationId xmlns:a16="http://schemas.microsoft.com/office/drawing/2014/main" id="{C7BF1BAA-67B1-46F3-95D2-DACE227480EC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045" name="TextBox 3044">
          <a:extLst>
            <a:ext uri="{FF2B5EF4-FFF2-40B4-BE49-F238E27FC236}">
              <a16:creationId xmlns:a16="http://schemas.microsoft.com/office/drawing/2014/main" id="{34A64796-3A0A-4A85-8864-22021A109549}"/>
            </a:ext>
          </a:extLst>
        </xdr:cNvPr>
        <xdr:cNvSpPr txBox="1"/>
      </xdr:nvSpPr>
      <xdr:spPr>
        <a:xfrm>
          <a:off x="37442775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046" name="TextBox 3045">
          <a:extLst>
            <a:ext uri="{FF2B5EF4-FFF2-40B4-BE49-F238E27FC236}">
              <a16:creationId xmlns:a16="http://schemas.microsoft.com/office/drawing/2014/main" id="{BCB0275E-7DB3-4A70-A7C7-912AD769710D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047" name="TextBox 3046">
          <a:extLst>
            <a:ext uri="{FF2B5EF4-FFF2-40B4-BE49-F238E27FC236}">
              <a16:creationId xmlns:a16="http://schemas.microsoft.com/office/drawing/2014/main" id="{E6F95CAE-8EF4-4AB4-BF22-1C12839E4DE9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048" name="TextBox 3047">
          <a:extLst>
            <a:ext uri="{FF2B5EF4-FFF2-40B4-BE49-F238E27FC236}">
              <a16:creationId xmlns:a16="http://schemas.microsoft.com/office/drawing/2014/main" id="{D5AB22CD-0DA7-4421-B8C1-1F883700AE86}"/>
            </a:ext>
          </a:extLst>
        </xdr:cNvPr>
        <xdr:cNvSpPr txBox="1"/>
      </xdr:nvSpPr>
      <xdr:spPr>
        <a:xfrm>
          <a:off x="37442775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049" name="TextBox 3048">
          <a:extLst>
            <a:ext uri="{FF2B5EF4-FFF2-40B4-BE49-F238E27FC236}">
              <a16:creationId xmlns:a16="http://schemas.microsoft.com/office/drawing/2014/main" id="{1A839CB9-4BF9-4DA0-83F7-C5F797D3233D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050" name="TextBox 3049">
          <a:extLst>
            <a:ext uri="{FF2B5EF4-FFF2-40B4-BE49-F238E27FC236}">
              <a16:creationId xmlns:a16="http://schemas.microsoft.com/office/drawing/2014/main" id="{DAD2780B-DCCB-4BA3-86A8-03494C81B19A}"/>
            </a:ext>
          </a:extLst>
        </xdr:cNvPr>
        <xdr:cNvSpPr txBox="1"/>
      </xdr:nvSpPr>
      <xdr:spPr>
        <a:xfrm>
          <a:off x="37442775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051" name="TextBox 3050">
          <a:extLst>
            <a:ext uri="{FF2B5EF4-FFF2-40B4-BE49-F238E27FC236}">
              <a16:creationId xmlns:a16="http://schemas.microsoft.com/office/drawing/2014/main" id="{996786C9-B729-44A2-8FF9-6CC2EAB5922C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052" name="TextBox 3051">
          <a:extLst>
            <a:ext uri="{FF2B5EF4-FFF2-40B4-BE49-F238E27FC236}">
              <a16:creationId xmlns:a16="http://schemas.microsoft.com/office/drawing/2014/main" id="{AB5BD57F-717A-4458-94B5-441C0E39C1A0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053" name="TextBox 3052">
          <a:extLst>
            <a:ext uri="{FF2B5EF4-FFF2-40B4-BE49-F238E27FC236}">
              <a16:creationId xmlns:a16="http://schemas.microsoft.com/office/drawing/2014/main" id="{4EA7ECA5-6201-4626-9D16-CE57067E54C4}"/>
            </a:ext>
          </a:extLst>
        </xdr:cNvPr>
        <xdr:cNvSpPr txBox="1"/>
      </xdr:nvSpPr>
      <xdr:spPr>
        <a:xfrm>
          <a:off x="37442775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054" name="TextBox 3053">
          <a:extLst>
            <a:ext uri="{FF2B5EF4-FFF2-40B4-BE49-F238E27FC236}">
              <a16:creationId xmlns:a16="http://schemas.microsoft.com/office/drawing/2014/main" id="{303A669F-B5F1-48EE-B845-EB7F502A9681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055" name="TextBox 3054">
          <a:extLst>
            <a:ext uri="{FF2B5EF4-FFF2-40B4-BE49-F238E27FC236}">
              <a16:creationId xmlns:a16="http://schemas.microsoft.com/office/drawing/2014/main" id="{C78C28FA-33E2-42DC-995C-26E3199E3D51}"/>
            </a:ext>
          </a:extLst>
        </xdr:cNvPr>
        <xdr:cNvSpPr txBox="1"/>
      </xdr:nvSpPr>
      <xdr:spPr>
        <a:xfrm>
          <a:off x="37442775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056" name="TextBox 3055">
          <a:extLst>
            <a:ext uri="{FF2B5EF4-FFF2-40B4-BE49-F238E27FC236}">
              <a16:creationId xmlns:a16="http://schemas.microsoft.com/office/drawing/2014/main" id="{9940CC24-CCFD-40B1-A07D-AA0517FD0D3C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057" name="TextBox 3056">
          <a:extLst>
            <a:ext uri="{FF2B5EF4-FFF2-40B4-BE49-F238E27FC236}">
              <a16:creationId xmlns:a16="http://schemas.microsoft.com/office/drawing/2014/main" id="{DAF986DA-F65B-418A-9901-2B42C4E99CB0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058" name="TextBox 3057">
          <a:extLst>
            <a:ext uri="{FF2B5EF4-FFF2-40B4-BE49-F238E27FC236}">
              <a16:creationId xmlns:a16="http://schemas.microsoft.com/office/drawing/2014/main" id="{11454F21-086D-452F-B33E-A65047EBED5B}"/>
            </a:ext>
          </a:extLst>
        </xdr:cNvPr>
        <xdr:cNvSpPr txBox="1"/>
      </xdr:nvSpPr>
      <xdr:spPr>
        <a:xfrm>
          <a:off x="37442775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059" name="TextBox 3058">
          <a:extLst>
            <a:ext uri="{FF2B5EF4-FFF2-40B4-BE49-F238E27FC236}">
              <a16:creationId xmlns:a16="http://schemas.microsoft.com/office/drawing/2014/main" id="{9E1B571C-1844-4187-90C2-A33200B7AB80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060" name="TextBox 3059">
          <a:extLst>
            <a:ext uri="{FF2B5EF4-FFF2-40B4-BE49-F238E27FC236}">
              <a16:creationId xmlns:a16="http://schemas.microsoft.com/office/drawing/2014/main" id="{8A9CFD6E-3B53-47ED-A45A-E51E889A61A3}"/>
            </a:ext>
          </a:extLst>
        </xdr:cNvPr>
        <xdr:cNvSpPr txBox="1"/>
      </xdr:nvSpPr>
      <xdr:spPr>
        <a:xfrm>
          <a:off x="37442775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061" name="TextBox 3060">
          <a:extLst>
            <a:ext uri="{FF2B5EF4-FFF2-40B4-BE49-F238E27FC236}">
              <a16:creationId xmlns:a16="http://schemas.microsoft.com/office/drawing/2014/main" id="{F880489D-8F03-4472-97CE-CA80C5EE0861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062" name="TextBox 3061">
          <a:extLst>
            <a:ext uri="{FF2B5EF4-FFF2-40B4-BE49-F238E27FC236}">
              <a16:creationId xmlns:a16="http://schemas.microsoft.com/office/drawing/2014/main" id="{68EF34E8-064B-48BB-9C34-679B0D09D284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063" name="TextBox 3062">
          <a:extLst>
            <a:ext uri="{FF2B5EF4-FFF2-40B4-BE49-F238E27FC236}">
              <a16:creationId xmlns:a16="http://schemas.microsoft.com/office/drawing/2014/main" id="{EB7ED9B1-3140-4A71-A0E7-79C32C792190}"/>
            </a:ext>
          </a:extLst>
        </xdr:cNvPr>
        <xdr:cNvSpPr txBox="1"/>
      </xdr:nvSpPr>
      <xdr:spPr>
        <a:xfrm>
          <a:off x="37442775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064" name="TextBox 3063">
          <a:extLst>
            <a:ext uri="{FF2B5EF4-FFF2-40B4-BE49-F238E27FC236}">
              <a16:creationId xmlns:a16="http://schemas.microsoft.com/office/drawing/2014/main" id="{58F04BAF-78B3-40CE-8464-AA890C97E857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065" name="TextBox 3064">
          <a:extLst>
            <a:ext uri="{FF2B5EF4-FFF2-40B4-BE49-F238E27FC236}">
              <a16:creationId xmlns:a16="http://schemas.microsoft.com/office/drawing/2014/main" id="{BF7FFF66-874C-4707-882B-84E17ACC4692}"/>
            </a:ext>
          </a:extLst>
        </xdr:cNvPr>
        <xdr:cNvSpPr txBox="1"/>
      </xdr:nvSpPr>
      <xdr:spPr>
        <a:xfrm>
          <a:off x="37442775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066" name="TextBox 3065">
          <a:extLst>
            <a:ext uri="{FF2B5EF4-FFF2-40B4-BE49-F238E27FC236}">
              <a16:creationId xmlns:a16="http://schemas.microsoft.com/office/drawing/2014/main" id="{B2304068-419A-40FB-9C8B-EADA162912C1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067" name="TextBox 3066">
          <a:extLst>
            <a:ext uri="{FF2B5EF4-FFF2-40B4-BE49-F238E27FC236}">
              <a16:creationId xmlns:a16="http://schemas.microsoft.com/office/drawing/2014/main" id="{9590A9C5-1BF9-457F-8984-8D36E42218BA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068" name="TextBox 3067">
          <a:extLst>
            <a:ext uri="{FF2B5EF4-FFF2-40B4-BE49-F238E27FC236}">
              <a16:creationId xmlns:a16="http://schemas.microsoft.com/office/drawing/2014/main" id="{ADFE9E3F-08E3-4F07-A96F-C11620789E37}"/>
            </a:ext>
          </a:extLst>
        </xdr:cNvPr>
        <xdr:cNvSpPr txBox="1"/>
      </xdr:nvSpPr>
      <xdr:spPr>
        <a:xfrm>
          <a:off x="37442775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069" name="TextBox 3068">
          <a:extLst>
            <a:ext uri="{FF2B5EF4-FFF2-40B4-BE49-F238E27FC236}">
              <a16:creationId xmlns:a16="http://schemas.microsoft.com/office/drawing/2014/main" id="{C0D42E42-A3FD-4DCC-8F9F-891BA80FC166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070" name="TextBox 3069">
          <a:extLst>
            <a:ext uri="{FF2B5EF4-FFF2-40B4-BE49-F238E27FC236}">
              <a16:creationId xmlns:a16="http://schemas.microsoft.com/office/drawing/2014/main" id="{C1E36332-54E9-45F3-8A21-2365201FBB26}"/>
            </a:ext>
          </a:extLst>
        </xdr:cNvPr>
        <xdr:cNvSpPr txBox="1"/>
      </xdr:nvSpPr>
      <xdr:spPr>
        <a:xfrm>
          <a:off x="37442775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071" name="TextBox 3070">
          <a:extLst>
            <a:ext uri="{FF2B5EF4-FFF2-40B4-BE49-F238E27FC236}">
              <a16:creationId xmlns:a16="http://schemas.microsoft.com/office/drawing/2014/main" id="{BAA80C0A-161A-4226-BC8E-FA47E60F6410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072" name="TextBox 3071">
          <a:extLst>
            <a:ext uri="{FF2B5EF4-FFF2-40B4-BE49-F238E27FC236}">
              <a16:creationId xmlns:a16="http://schemas.microsoft.com/office/drawing/2014/main" id="{8CFB58A1-D427-4A7A-BFEC-B15A95F94008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073" name="TextBox 3072">
          <a:extLst>
            <a:ext uri="{FF2B5EF4-FFF2-40B4-BE49-F238E27FC236}">
              <a16:creationId xmlns:a16="http://schemas.microsoft.com/office/drawing/2014/main" id="{F15CEED0-C7D0-4A66-9F17-2A16DDDCA5C4}"/>
            </a:ext>
          </a:extLst>
        </xdr:cNvPr>
        <xdr:cNvSpPr txBox="1"/>
      </xdr:nvSpPr>
      <xdr:spPr>
        <a:xfrm>
          <a:off x="37442775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074" name="TextBox 3073">
          <a:extLst>
            <a:ext uri="{FF2B5EF4-FFF2-40B4-BE49-F238E27FC236}">
              <a16:creationId xmlns:a16="http://schemas.microsoft.com/office/drawing/2014/main" id="{28736B31-2B69-4912-99FC-C541A5D29B43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075" name="TextBox 3074">
          <a:extLst>
            <a:ext uri="{FF2B5EF4-FFF2-40B4-BE49-F238E27FC236}">
              <a16:creationId xmlns:a16="http://schemas.microsoft.com/office/drawing/2014/main" id="{BF384C3B-8D5A-44C0-B526-369EEE159D6D}"/>
            </a:ext>
          </a:extLst>
        </xdr:cNvPr>
        <xdr:cNvSpPr txBox="1"/>
      </xdr:nvSpPr>
      <xdr:spPr>
        <a:xfrm>
          <a:off x="37442775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076" name="TextBox 3075">
          <a:extLst>
            <a:ext uri="{FF2B5EF4-FFF2-40B4-BE49-F238E27FC236}">
              <a16:creationId xmlns:a16="http://schemas.microsoft.com/office/drawing/2014/main" id="{1DEACB38-B838-45DA-A7B9-3498713C92CD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077" name="TextBox 3076">
          <a:extLst>
            <a:ext uri="{FF2B5EF4-FFF2-40B4-BE49-F238E27FC236}">
              <a16:creationId xmlns:a16="http://schemas.microsoft.com/office/drawing/2014/main" id="{2294D091-4612-44D5-BFE9-B106364C0270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078" name="TextBox 3077">
          <a:extLst>
            <a:ext uri="{FF2B5EF4-FFF2-40B4-BE49-F238E27FC236}">
              <a16:creationId xmlns:a16="http://schemas.microsoft.com/office/drawing/2014/main" id="{AD55B764-579B-45A0-8A0A-2BA8FDC033EB}"/>
            </a:ext>
          </a:extLst>
        </xdr:cNvPr>
        <xdr:cNvSpPr txBox="1"/>
      </xdr:nvSpPr>
      <xdr:spPr>
        <a:xfrm>
          <a:off x="37442775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079" name="TextBox 3078">
          <a:extLst>
            <a:ext uri="{FF2B5EF4-FFF2-40B4-BE49-F238E27FC236}">
              <a16:creationId xmlns:a16="http://schemas.microsoft.com/office/drawing/2014/main" id="{2B8B1C16-1179-4895-8942-4CDB260F20A0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080" name="TextBox 3079">
          <a:extLst>
            <a:ext uri="{FF2B5EF4-FFF2-40B4-BE49-F238E27FC236}">
              <a16:creationId xmlns:a16="http://schemas.microsoft.com/office/drawing/2014/main" id="{B125A905-5E2B-4C39-A202-F777804C0F60}"/>
            </a:ext>
          </a:extLst>
        </xdr:cNvPr>
        <xdr:cNvSpPr txBox="1"/>
      </xdr:nvSpPr>
      <xdr:spPr>
        <a:xfrm>
          <a:off x="37442775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081" name="TextBox 3080">
          <a:extLst>
            <a:ext uri="{FF2B5EF4-FFF2-40B4-BE49-F238E27FC236}">
              <a16:creationId xmlns:a16="http://schemas.microsoft.com/office/drawing/2014/main" id="{1C7ED35B-7823-4129-8EDF-57F844234D85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082" name="TextBox 3081">
          <a:extLst>
            <a:ext uri="{FF2B5EF4-FFF2-40B4-BE49-F238E27FC236}">
              <a16:creationId xmlns:a16="http://schemas.microsoft.com/office/drawing/2014/main" id="{D66E4B8C-44A2-4BAA-92DB-BF7E4E0A637D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083" name="TextBox 3082">
          <a:extLst>
            <a:ext uri="{FF2B5EF4-FFF2-40B4-BE49-F238E27FC236}">
              <a16:creationId xmlns:a16="http://schemas.microsoft.com/office/drawing/2014/main" id="{430AAB57-29B7-4106-B4C5-7B18B468785A}"/>
            </a:ext>
          </a:extLst>
        </xdr:cNvPr>
        <xdr:cNvSpPr txBox="1"/>
      </xdr:nvSpPr>
      <xdr:spPr>
        <a:xfrm>
          <a:off x="37442775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084" name="TextBox 3083">
          <a:extLst>
            <a:ext uri="{FF2B5EF4-FFF2-40B4-BE49-F238E27FC236}">
              <a16:creationId xmlns:a16="http://schemas.microsoft.com/office/drawing/2014/main" id="{4B64A7E6-4B5A-4FC7-84C3-F79D0B625445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085" name="TextBox 3084">
          <a:extLst>
            <a:ext uri="{FF2B5EF4-FFF2-40B4-BE49-F238E27FC236}">
              <a16:creationId xmlns:a16="http://schemas.microsoft.com/office/drawing/2014/main" id="{D63A08D6-34D7-44FA-9292-BBBE8B41D26C}"/>
            </a:ext>
          </a:extLst>
        </xdr:cNvPr>
        <xdr:cNvSpPr txBox="1"/>
      </xdr:nvSpPr>
      <xdr:spPr>
        <a:xfrm>
          <a:off x="37442775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086" name="TextBox 3085">
          <a:extLst>
            <a:ext uri="{FF2B5EF4-FFF2-40B4-BE49-F238E27FC236}">
              <a16:creationId xmlns:a16="http://schemas.microsoft.com/office/drawing/2014/main" id="{B73B8954-7DAC-4684-B68E-388AF3E241BB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087" name="TextBox 3086">
          <a:extLst>
            <a:ext uri="{FF2B5EF4-FFF2-40B4-BE49-F238E27FC236}">
              <a16:creationId xmlns:a16="http://schemas.microsoft.com/office/drawing/2014/main" id="{4FB18FF5-A3FA-4CF5-82A0-6EF7B633AEF3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088" name="TextBox 3087">
          <a:extLst>
            <a:ext uri="{FF2B5EF4-FFF2-40B4-BE49-F238E27FC236}">
              <a16:creationId xmlns:a16="http://schemas.microsoft.com/office/drawing/2014/main" id="{BCD44834-2382-4F2F-815D-AA223A7DC239}"/>
            </a:ext>
          </a:extLst>
        </xdr:cNvPr>
        <xdr:cNvSpPr txBox="1"/>
      </xdr:nvSpPr>
      <xdr:spPr>
        <a:xfrm>
          <a:off x="37442775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089" name="TextBox 3088">
          <a:extLst>
            <a:ext uri="{FF2B5EF4-FFF2-40B4-BE49-F238E27FC236}">
              <a16:creationId xmlns:a16="http://schemas.microsoft.com/office/drawing/2014/main" id="{66FD619D-254B-4966-B8FB-B123C759BDAB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090" name="TextBox 3089">
          <a:extLst>
            <a:ext uri="{FF2B5EF4-FFF2-40B4-BE49-F238E27FC236}">
              <a16:creationId xmlns:a16="http://schemas.microsoft.com/office/drawing/2014/main" id="{D07C5F0A-23A6-416C-BF24-ED2D52DDA21D}"/>
            </a:ext>
          </a:extLst>
        </xdr:cNvPr>
        <xdr:cNvSpPr txBox="1"/>
      </xdr:nvSpPr>
      <xdr:spPr>
        <a:xfrm>
          <a:off x="37442775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091" name="TextBox 3090">
          <a:extLst>
            <a:ext uri="{FF2B5EF4-FFF2-40B4-BE49-F238E27FC236}">
              <a16:creationId xmlns:a16="http://schemas.microsoft.com/office/drawing/2014/main" id="{1799A4DE-7F30-4D97-8F78-53F370880DDD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092" name="TextBox 3091">
          <a:extLst>
            <a:ext uri="{FF2B5EF4-FFF2-40B4-BE49-F238E27FC236}">
              <a16:creationId xmlns:a16="http://schemas.microsoft.com/office/drawing/2014/main" id="{B843DDA9-708F-4D08-9470-76986429A278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093" name="TextBox 3092">
          <a:extLst>
            <a:ext uri="{FF2B5EF4-FFF2-40B4-BE49-F238E27FC236}">
              <a16:creationId xmlns:a16="http://schemas.microsoft.com/office/drawing/2014/main" id="{355FC541-5D88-4690-BFB8-731D9E144556}"/>
            </a:ext>
          </a:extLst>
        </xdr:cNvPr>
        <xdr:cNvSpPr txBox="1"/>
      </xdr:nvSpPr>
      <xdr:spPr>
        <a:xfrm>
          <a:off x="37442775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094" name="TextBox 3093">
          <a:extLst>
            <a:ext uri="{FF2B5EF4-FFF2-40B4-BE49-F238E27FC236}">
              <a16:creationId xmlns:a16="http://schemas.microsoft.com/office/drawing/2014/main" id="{B8DA3B98-37E2-43B6-8BDE-5FA64BBC6BDB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095" name="TextBox 3094">
          <a:extLst>
            <a:ext uri="{FF2B5EF4-FFF2-40B4-BE49-F238E27FC236}">
              <a16:creationId xmlns:a16="http://schemas.microsoft.com/office/drawing/2014/main" id="{10D5937B-F830-49D2-AA6F-28DCF4B52F53}"/>
            </a:ext>
          </a:extLst>
        </xdr:cNvPr>
        <xdr:cNvSpPr txBox="1"/>
      </xdr:nvSpPr>
      <xdr:spPr>
        <a:xfrm>
          <a:off x="37442775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096" name="TextBox 3095">
          <a:extLst>
            <a:ext uri="{FF2B5EF4-FFF2-40B4-BE49-F238E27FC236}">
              <a16:creationId xmlns:a16="http://schemas.microsoft.com/office/drawing/2014/main" id="{FF4717E2-2E0C-4F68-B74F-C8F6999EAA7C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097" name="TextBox 3096">
          <a:extLst>
            <a:ext uri="{FF2B5EF4-FFF2-40B4-BE49-F238E27FC236}">
              <a16:creationId xmlns:a16="http://schemas.microsoft.com/office/drawing/2014/main" id="{11D283FD-218E-493E-99D8-9ECCC037F66F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098" name="TextBox 3097">
          <a:extLst>
            <a:ext uri="{FF2B5EF4-FFF2-40B4-BE49-F238E27FC236}">
              <a16:creationId xmlns:a16="http://schemas.microsoft.com/office/drawing/2014/main" id="{0EAB25B9-C2E7-452C-ABB5-A7991D94C474}"/>
            </a:ext>
          </a:extLst>
        </xdr:cNvPr>
        <xdr:cNvSpPr txBox="1"/>
      </xdr:nvSpPr>
      <xdr:spPr>
        <a:xfrm>
          <a:off x="37442775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099" name="TextBox 3098">
          <a:extLst>
            <a:ext uri="{FF2B5EF4-FFF2-40B4-BE49-F238E27FC236}">
              <a16:creationId xmlns:a16="http://schemas.microsoft.com/office/drawing/2014/main" id="{0C7A5766-7E89-484E-AFDB-35D59B53A4CA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100" name="TextBox 3099">
          <a:extLst>
            <a:ext uri="{FF2B5EF4-FFF2-40B4-BE49-F238E27FC236}">
              <a16:creationId xmlns:a16="http://schemas.microsoft.com/office/drawing/2014/main" id="{F9D2155B-2C41-48E1-BA1F-8BBFBE11C513}"/>
            </a:ext>
          </a:extLst>
        </xdr:cNvPr>
        <xdr:cNvSpPr txBox="1"/>
      </xdr:nvSpPr>
      <xdr:spPr>
        <a:xfrm>
          <a:off x="37442775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101" name="TextBox 3100">
          <a:extLst>
            <a:ext uri="{FF2B5EF4-FFF2-40B4-BE49-F238E27FC236}">
              <a16:creationId xmlns:a16="http://schemas.microsoft.com/office/drawing/2014/main" id="{DC77BE8E-DCAD-48F4-9A61-83F76ACC2A16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102" name="TextBox 3101">
          <a:extLst>
            <a:ext uri="{FF2B5EF4-FFF2-40B4-BE49-F238E27FC236}">
              <a16:creationId xmlns:a16="http://schemas.microsoft.com/office/drawing/2014/main" id="{10C4134A-9933-450C-B547-39780A2FC1C5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103" name="TextBox 3102">
          <a:extLst>
            <a:ext uri="{FF2B5EF4-FFF2-40B4-BE49-F238E27FC236}">
              <a16:creationId xmlns:a16="http://schemas.microsoft.com/office/drawing/2014/main" id="{655EF8D8-4315-4DBD-BFAE-E80A9E8DC3E8}"/>
            </a:ext>
          </a:extLst>
        </xdr:cNvPr>
        <xdr:cNvSpPr txBox="1"/>
      </xdr:nvSpPr>
      <xdr:spPr>
        <a:xfrm>
          <a:off x="37442775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104" name="TextBox 3103">
          <a:extLst>
            <a:ext uri="{FF2B5EF4-FFF2-40B4-BE49-F238E27FC236}">
              <a16:creationId xmlns:a16="http://schemas.microsoft.com/office/drawing/2014/main" id="{2256AB9B-D1F5-410D-8FD9-10A7E241BF96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105" name="TextBox 3104">
          <a:extLst>
            <a:ext uri="{FF2B5EF4-FFF2-40B4-BE49-F238E27FC236}">
              <a16:creationId xmlns:a16="http://schemas.microsoft.com/office/drawing/2014/main" id="{ED2E1175-A8FC-4A0D-98AB-E8C21EDB736C}"/>
            </a:ext>
          </a:extLst>
        </xdr:cNvPr>
        <xdr:cNvSpPr txBox="1"/>
      </xdr:nvSpPr>
      <xdr:spPr>
        <a:xfrm>
          <a:off x="37442775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106" name="TextBox 3105">
          <a:extLst>
            <a:ext uri="{FF2B5EF4-FFF2-40B4-BE49-F238E27FC236}">
              <a16:creationId xmlns:a16="http://schemas.microsoft.com/office/drawing/2014/main" id="{59BEDBA0-12F9-4F78-A7F6-B5A5CECD7B27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107" name="TextBox 3106">
          <a:extLst>
            <a:ext uri="{FF2B5EF4-FFF2-40B4-BE49-F238E27FC236}">
              <a16:creationId xmlns:a16="http://schemas.microsoft.com/office/drawing/2014/main" id="{CFFF2655-ACD3-49A1-9F55-706109134C43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108" name="TextBox 3107">
          <a:extLst>
            <a:ext uri="{FF2B5EF4-FFF2-40B4-BE49-F238E27FC236}">
              <a16:creationId xmlns:a16="http://schemas.microsoft.com/office/drawing/2014/main" id="{5AE818B2-0A68-4822-9D84-AEB794C7A408}"/>
            </a:ext>
          </a:extLst>
        </xdr:cNvPr>
        <xdr:cNvSpPr txBox="1"/>
      </xdr:nvSpPr>
      <xdr:spPr>
        <a:xfrm>
          <a:off x="37442775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109" name="TextBox 3108">
          <a:extLst>
            <a:ext uri="{FF2B5EF4-FFF2-40B4-BE49-F238E27FC236}">
              <a16:creationId xmlns:a16="http://schemas.microsoft.com/office/drawing/2014/main" id="{31C250F2-A4E0-4552-92AD-0A1B57DDDA9F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110" name="TextBox 3109">
          <a:extLst>
            <a:ext uri="{FF2B5EF4-FFF2-40B4-BE49-F238E27FC236}">
              <a16:creationId xmlns:a16="http://schemas.microsoft.com/office/drawing/2014/main" id="{4399263D-32D4-42BA-AC61-33C507502384}"/>
            </a:ext>
          </a:extLst>
        </xdr:cNvPr>
        <xdr:cNvSpPr txBox="1"/>
      </xdr:nvSpPr>
      <xdr:spPr>
        <a:xfrm>
          <a:off x="37442775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111" name="TextBox 3110">
          <a:extLst>
            <a:ext uri="{FF2B5EF4-FFF2-40B4-BE49-F238E27FC236}">
              <a16:creationId xmlns:a16="http://schemas.microsoft.com/office/drawing/2014/main" id="{5D65D9C7-19CD-4D35-B387-990AE25A3D0B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112" name="TextBox 3111">
          <a:extLst>
            <a:ext uri="{FF2B5EF4-FFF2-40B4-BE49-F238E27FC236}">
              <a16:creationId xmlns:a16="http://schemas.microsoft.com/office/drawing/2014/main" id="{179BA94D-7C94-4C3D-B119-39D511650740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113" name="TextBox 3112">
          <a:extLst>
            <a:ext uri="{FF2B5EF4-FFF2-40B4-BE49-F238E27FC236}">
              <a16:creationId xmlns:a16="http://schemas.microsoft.com/office/drawing/2014/main" id="{0D25A683-FB3C-49CC-A050-F7E4BC59C212}"/>
            </a:ext>
          </a:extLst>
        </xdr:cNvPr>
        <xdr:cNvSpPr txBox="1"/>
      </xdr:nvSpPr>
      <xdr:spPr>
        <a:xfrm>
          <a:off x="37442775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114" name="TextBox 3113">
          <a:extLst>
            <a:ext uri="{FF2B5EF4-FFF2-40B4-BE49-F238E27FC236}">
              <a16:creationId xmlns:a16="http://schemas.microsoft.com/office/drawing/2014/main" id="{CBC66E30-7ECC-4517-9007-6A9D516FAEF9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115" name="TextBox 3114">
          <a:extLst>
            <a:ext uri="{FF2B5EF4-FFF2-40B4-BE49-F238E27FC236}">
              <a16:creationId xmlns:a16="http://schemas.microsoft.com/office/drawing/2014/main" id="{6C3954A0-421D-4F7D-9A54-08D0630E3A6C}"/>
            </a:ext>
          </a:extLst>
        </xdr:cNvPr>
        <xdr:cNvSpPr txBox="1"/>
      </xdr:nvSpPr>
      <xdr:spPr>
        <a:xfrm>
          <a:off x="37442775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116" name="TextBox 3115">
          <a:extLst>
            <a:ext uri="{FF2B5EF4-FFF2-40B4-BE49-F238E27FC236}">
              <a16:creationId xmlns:a16="http://schemas.microsoft.com/office/drawing/2014/main" id="{32E98774-A490-44CC-98E2-0C0FD4503ADB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117" name="TextBox 3116">
          <a:extLst>
            <a:ext uri="{FF2B5EF4-FFF2-40B4-BE49-F238E27FC236}">
              <a16:creationId xmlns:a16="http://schemas.microsoft.com/office/drawing/2014/main" id="{211C78ED-7B3E-47E7-A16F-1C3819480328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118" name="TextBox 3117">
          <a:extLst>
            <a:ext uri="{FF2B5EF4-FFF2-40B4-BE49-F238E27FC236}">
              <a16:creationId xmlns:a16="http://schemas.microsoft.com/office/drawing/2014/main" id="{D1176330-CA5E-4F35-9EFA-24A03FD99930}"/>
            </a:ext>
          </a:extLst>
        </xdr:cNvPr>
        <xdr:cNvSpPr txBox="1"/>
      </xdr:nvSpPr>
      <xdr:spPr>
        <a:xfrm>
          <a:off x="37442775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119" name="TextBox 3118">
          <a:extLst>
            <a:ext uri="{FF2B5EF4-FFF2-40B4-BE49-F238E27FC236}">
              <a16:creationId xmlns:a16="http://schemas.microsoft.com/office/drawing/2014/main" id="{51294B78-7739-4A66-9A98-22E73087BBD2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120" name="TextBox 3119">
          <a:extLst>
            <a:ext uri="{FF2B5EF4-FFF2-40B4-BE49-F238E27FC236}">
              <a16:creationId xmlns:a16="http://schemas.microsoft.com/office/drawing/2014/main" id="{F3781510-5987-4F36-8869-4F55513DA334}"/>
            </a:ext>
          </a:extLst>
        </xdr:cNvPr>
        <xdr:cNvSpPr txBox="1"/>
      </xdr:nvSpPr>
      <xdr:spPr>
        <a:xfrm>
          <a:off x="37442775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121" name="TextBox 3120">
          <a:extLst>
            <a:ext uri="{FF2B5EF4-FFF2-40B4-BE49-F238E27FC236}">
              <a16:creationId xmlns:a16="http://schemas.microsoft.com/office/drawing/2014/main" id="{7CF79B13-0014-4D8C-A635-30EE22D53C77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122" name="TextBox 3121">
          <a:extLst>
            <a:ext uri="{FF2B5EF4-FFF2-40B4-BE49-F238E27FC236}">
              <a16:creationId xmlns:a16="http://schemas.microsoft.com/office/drawing/2014/main" id="{D7B25BA4-AC7D-4077-8061-D1A7CD741E8E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123" name="TextBox 3122">
          <a:extLst>
            <a:ext uri="{FF2B5EF4-FFF2-40B4-BE49-F238E27FC236}">
              <a16:creationId xmlns:a16="http://schemas.microsoft.com/office/drawing/2014/main" id="{45CA7237-DD1E-4337-833B-FC9E062E9FF8}"/>
            </a:ext>
          </a:extLst>
        </xdr:cNvPr>
        <xdr:cNvSpPr txBox="1"/>
      </xdr:nvSpPr>
      <xdr:spPr>
        <a:xfrm>
          <a:off x="37442775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124" name="TextBox 3123">
          <a:extLst>
            <a:ext uri="{FF2B5EF4-FFF2-40B4-BE49-F238E27FC236}">
              <a16:creationId xmlns:a16="http://schemas.microsoft.com/office/drawing/2014/main" id="{B9BA8202-1390-4939-86B2-D5F9BCD94746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125" name="TextBox 3124">
          <a:extLst>
            <a:ext uri="{FF2B5EF4-FFF2-40B4-BE49-F238E27FC236}">
              <a16:creationId xmlns:a16="http://schemas.microsoft.com/office/drawing/2014/main" id="{4CD21014-3CD2-4BC3-83F3-114ECC5CB78A}"/>
            </a:ext>
          </a:extLst>
        </xdr:cNvPr>
        <xdr:cNvSpPr txBox="1"/>
      </xdr:nvSpPr>
      <xdr:spPr>
        <a:xfrm>
          <a:off x="37442775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126" name="TextBox 3125">
          <a:extLst>
            <a:ext uri="{FF2B5EF4-FFF2-40B4-BE49-F238E27FC236}">
              <a16:creationId xmlns:a16="http://schemas.microsoft.com/office/drawing/2014/main" id="{0C106111-74C6-48B6-983E-98B316F29B8A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127" name="TextBox 3126">
          <a:extLst>
            <a:ext uri="{FF2B5EF4-FFF2-40B4-BE49-F238E27FC236}">
              <a16:creationId xmlns:a16="http://schemas.microsoft.com/office/drawing/2014/main" id="{94C78F90-EEB7-4017-9BA5-C9F6D2E411D0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128" name="TextBox 3127">
          <a:extLst>
            <a:ext uri="{FF2B5EF4-FFF2-40B4-BE49-F238E27FC236}">
              <a16:creationId xmlns:a16="http://schemas.microsoft.com/office/drawing/2014/main" id="{9D45ACA2-A60E-476E-BE62-F72724B53B03}"/>
            </a:ext>
          </a:extLst>
        </xdr:cNvPr>
        <xdr:cNvSpPr txBox="1"/>
      </xdr:nvSpPr>
      <xdr:spPr>
        <a:xfrm>
          <a:off x="37442775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129" name="TextBox 3128">
          <a:extLst>
            <a:ext uri="{FF2B5EF4-FFF2-40B4-BE49-F238E27FC236}">
              <a16:creationId xmlns:a16="http://schemas.microsoft.com/office/drawing/2014/main" id="{4F47B619-30F0-437B-B5CF-84FBDFF8DAE5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130" name="TextBox 3129">
          <a:extLst>
            <a:ext uri="{FF2B5EF4-FFF2-40B4-BE49-F238E27FC236}">
              <a16:creationId xmlns:a16="http://schemas.microsoft.com/office/drawing/2014/main" id="{20F4F73E-6E51-40AF-B5FB-A729A86E7DA0}"/>
            </a:ext>
          </a:extLst>
        </xdr:cNvPr>
        <xdr:cNvSpPr txBox="1"/>
      </xdr:nvSpPr>
      <xdr:spPr>
        <a:xfrm>
          <a:off x="37442775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131" name="TextBox 3130">
          <a:extLst>
            <a:ext uri="{FF2B5EF4-FFF2-40B4-BE49-F238E27FC236}">
              <a16:creationId xmlns:a16="http://schemas.microsoft.com/office/drawing/2014/main" id="{ECF718C7-9EE1-4F6D-85F5-FC9F30188D3B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132" name="TextBox 3131">
          <a:extLst>
            <a:ext uri="{FF2B5EF4-FFF2-40B4-BE49-F238E27FC236}">
              <a16:creationId xmlns:a16="http://schemas.microsoft.com/office/drawing/2014/main" id="{9C380562-FF96-4164-9811-C5D5E103799A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133" name="TextBox 3132">
          <a:extLst>
            <a:ext uri="{FF2B5EF4-FFF2-40B4-BE49-F238E27FC236}">
              <a16:creationId xmlns:a16="http://schemas.microsoft.com/office/drawing/2014/main" id="{98802E3F-60D2-4850-99CE-E66794425477}"/>
            </a:ext>
          </a:extLst>
        </xdr:cNvPr>
        <xdr:cNvSpPr txBox="1"/>
      </xdr:nvSpPr>
      <xdr:spPr>
        <a:xfrm>
          <a:off x="37442775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134" name="TextBox 3133">
          <a:extLst>
            <a:ext uri="{FF2B5EF4-FFF2-40B4-BE49-F238E27FC236}">
              <a16:creationId xmlns:a16="http://schemas.microsoft.com/office/drawing/2014/main" id="{1B1A5AA2-8F38-4AA0-B3B2-84A6F3E79B16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135" name="TextBox 3134">
          <a:extLst>
            <a:ext uri="{FF2B5EF4-FFF2-40B4-BE49-F238E27FC236}">
              <a16:creationId xmlns:a16="http://schemas.microsoft.com/office/drawing/2014/main" id="{A3CE5E4E-04CC-4E31-8EC3-1ABE98CF5850}"/>
            </a:ext>
          </a:extLst>
        </xdr:cNvPr>
        <xdr:cNvSpPr txBox="1"/>
      </xdr:nvSpPr>
      <xdr:spPr>
        <a:xfrm>
          <a:off x="37442775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136" name="TextBox 3135">
          <a:extLst>
            <a:ext uri="{FF2B5EF4-FFF2-40B4-BE49-F238E27FC236}">
              <a16:creationId xmlns:a16="http://schemas.microsoft.com/office/drawing/2014/main" id="{EA6F879E-D766-4723-8D93-3F17F0AF23C4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137" name="TextBox 3136">
          <a:extLst>
            <a:ext uri="{FF2B5EF4-FFF2-40B4-BE49-F238E27FC236}">
              <a16:creationId xmlns:a16="http://schemas.microsoft.com/office/drawing/2014/main" id="{D3D6EB72-FEB2-48BA-8665-4EF25A236DBB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138" name="TextBox 3137">
          <a:extLst>
            <a:ext uri="{FF2B5EF4-FFF2-40B4-BE49-F238E27FC236}">
              <a16:creationId xmlns:a16="http://schemas.microsoft.com/office/drawing/2014/main" id="{4F62816B-33C9-45E5-A8FF-252529352085}"/>
            </a:ext>
          </a:extLst>
        </xdr:cNvPr>
        <xdr:cNvSpPr txBox="1"/>
      </xdr:nvSpPr>
      <xdr:spPr>
        <a:xfrm>
          <a:off x="37442775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139" name="TextBox 3138">
          <a:extLst>
            <a:ext uri="{FF2B5EF4-FFF2-40B4-BE49-F238E27FC236}">
              <a16:creationId xmlns:a16="http://schemas.microsoft.com/office/drawing/2014/main" id="{38553BF7-7FD0-4FCE-A385-24832BEBD462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140" name="TextBox 3139">
          <a:extLst>
            <a:ext uri="{FF2B5EF4-FFF2-40B4-BE49-F238E27FC236}">
              <a16:creationId xmlns:a16="http://schemas.microsoft.com/office/drawing/2014/main" id="{A7A5F609-4DB3-47B7-9E16-0B3504299B16}"/>
            </a:ext>
          </a:extLst>
        </xdr:cNvPr>
        <xdr:cNvSpPr txBox="1"/>
      </xdr:nvSpPr>
      <xdr:spPr>
        <a:xfrm>
          <a:off x="37442775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141" name="TextBox 3140">
          <a:extLst>
            <a:ext uri="{FF2B5EF4-FFF2-40B4-BE49-F238E27FC236}">
              <a16:creationId xmlns:a16="http://schemas.microsoft.com/office/drawing/2014/main" id="{916FA14E-C1B3-448E-858B-E808F460BE94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142" name="TextBox 3141">
          <a:extLst>
            <a:ext uri="{FF2B5EF4-FFF2-40B4-BE49-F238E27FC236}">
              <a16:creationId xmlns:a16="http://schemas.microsoft.com/office/drawing/2014/main" id="{F65E4FC4-42E7-491C-AA37-0B5BD97A1221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143" name="TextBox 3142">
          <a:extLst>
            <a:ext uri="{FF2B5EF4-FFF2-40B4-BE49-F238E27FC236}">
              <a16:creationId xmlns:a16="http://schemas.microsoft.com/office/drawing/2014/main" id="{2AF64328-B4A8-443D-889A-790EEE0234FB}"/>
            </a:ext>
          </a:extLst>
        </xdr:cNvPr>
        <xdr:cNvSpPr txBox="1"/>
      </xdr:nvSpPr>
      <xdr:spPr>
        <a:xfrm>
          <a:off x="37442775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144" name="TextBox 3143">
          <a:extLst>
            <a:ext uri="{FF2B5EF4-FFF2-40B4-BE49-F238E27FC236}">
              <a16:creationId xmlns:a16="http://schemas.microsoft.com/office/drawing/2014/main" id="{7008A2C2-A589-481C-B89C-717B044A4764}"/>
            </a:ext>
          </a:extLst>
        </xdr:cNvPr>
        <xdr:cNvSpPr txBox="1"/>
      </xdr:nvSpPr>
      <xdr:spPr>
        <a:xfrm>
          <a:off x="37442775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145" name="TextBox 3144">
          <a:extLst>
            <a:ext uri="{FF2B5EF4-FFF2-40B4-BE49-F238E27FC236}">
              <a16:creationId xmlns:a16="http://schemas.microsoft.com/office/drawing/2014/main" id="{8E787481-AB88-497A-B363-67115A084977}"/>
            </a:ext>
          </a:extLst>
        </xdr:cNvPr>
        <xdr:cNvSpPr txBox="1"/>
      </xdr:nvSpPr>
      <xdr:spPr>
        <a:xfrm>
          <a:off x="37442775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146" name="TextBox 3145">
          <a:extLst>
            <a:ext uri="{FF2B5EF4-FFF2-40B4-BE49-F238E27FC236}">
              <a16:creationId xmlns:a16="http://schemas.microsoft.com/office/drawing/2014/main" id="{EF535E85-A5F0-4E70-987D-33CBF85FB93B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147" name="TextBox 3146">
          <a:extLst>
            <a:ext uri="{FF2B5EF4-FFF2-40B4-BE49-F238E27FC236}">
              <a16:creationId xmlns:a16="http://schemas.microsoft.com/office/drawing/2014/main" id="{61443BE5-0BFA-4F52-B66A-FE5910773AB8}"/>
            </a:ext>
          </a:extLst>
        </xdr:cNvPr>
        <xdr:cNvSpPr txBox="1"/>
      </xdr:nvSpPr>
      <xdr:spPr>
        <a:xfrm>
          <a:off x="37442775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148" name="TextBox 3147">
          <a:extLst>
            <a:ext uri="{FF2B5EF4-FFF2-40B4-BE49-F238E27FC236}">
              <a16:creationId xmlns:a16="http://schemas.microsoft.com/office/drawing/2014/main" id="{9C896F98-82CE-416F-B2CD-4A9331073A14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149" name="TextBox 3148">
          <a:extLst>
            <a:ext uri="{FF2B5EF4-FFF2-40B4-BE49-F238E27FC236}">
              <a16:creationId xmlns:a16="http://schemas.microsoft.com/office/drawing/2014/main" id="{34E4CF51-F35D-4D94-ABBE-87EE21DAD364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150" name="TextBox 3149">
          <a:extLst>
            <a:ext uri="{FF2B5EF4-FFF2-40B4-BE49-F238E27FC236}">
              <a16:creationId xmlns:a16="http://schemas.microsoft.com/office/drawing/2014/main" id="{D14306DA-19BC-497E-94DC-7A36760A3A3B}"/>
            </a:ext>
          </a:extLst>
        </xdr:cNvPr>
        <xdr:cNvSpPr txBox="1"/>
      </xdr:nvSpPr>
      <xdr:spPr>
        <a:xfrm>
          <a:off x="37442775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151" name="TextBox 3150">
          <a:extLst>
            <a:ext uri="{FF2B5EF4-FFF2-40B4-BE49-F238E27FC236}">
              <a16:creationId xmlns:a16="http://schemas.microsoft.com/office/drawing/2014/main" id="{FD7C9871-2BE0-455C-88CF-6FF03BEFF42E}"/>
            </a:ext>
          </a:extLst>
        </xdr:cNvPr>
        <xdr:cNvSpPr txBox="1"/>
      </xdr:nvSpPr>
      <xdr:spPr>
        <a:xfrm>
          <a:off x="37442775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152" name="TextBox 3151">
          <a:extLst>
            <a:ext uri="{FF2B5EF4-FFF2-40B4-BE49-F238E27FC236}">
              <a16:creationId xmlns:a16="http://schemas.microsoft.com/office/drawing/2014/main" id="{1486DD0D-F81F-4805-AECF-75BD55318B58}"/>
            </a:ext>
          </a:extLst>
        </xdr:cNvPr>
        <xdr:cNvSpPr txBox="1"/>
      </xdr:nvSpPr>
      <xdr:spPr>
        <a:xfrm>
          <a:off x="37442775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153" name="TextBox 3152">
          <a:extLst>
            <a:ext uri="{FF2B5EF4-FFF2-40B4-BE49-F238E27FC236}">
              <a16:creationId xmlns:a16="http://schemas.microsoft.com/office/drawing/2014/main" id="{51CD7B9A-6910-4146-AF18-945D30CABEBD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154" name="TextBox 3153">
          <a:extLst>
            <a:ext uri="{FF2B5EF4-FFF2-40B4-BE49-F238E27FC236}">
              <a16:creationId xmlns:a16="http://schemas.microsoft.com/office/drawing/2014/main" id="{967694F0-F9A7-4D45-9269-8CA367FDB92C}"/>
            </a:ext>
          </a:extLst>
        </xdr:cNvPr>
        <xdr:cNvSpPr txBox="1"/>
      </xdr:nvSpPr>
      <xdr:spPr>
        <a:xfrm>
          <a:off x="37442775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155" name="TextBox 3154">
          <a:extLst>
            <a:ext uri="{FF2B5EF4-FFF2-40B4-BE49-F238E27FC236}">
              <a16:creationId xmlns:a16="http://schemas.microsoft.com/office/drawing/2014/main" id="{C1FD977D-0448-4818-9E60-27F420F19E04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156" name="TextBox 3155">
          <a:extLst>
            <a:ext uri="{FF2B5EF4-FFF2-40B4-BE49-F238E27FC236}">
              <a16:creationId xmlns:a16="http://schemas.microsoft.com/office/drawing/2014/main" id="{AC1D8F31-8E8C-4E3A-80C8-8671CCFCB619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157" name="TextBox 3156">
          <a:extLst>
            <a:ext uri="{FF2B5EF4-FFF2-40B4-BE49-F238E27FC236}">
              <a16:creationId xmlns:a16="http://schemas.microsoft.com/office/drawing/2014/main" id="{146B9140-8DBB-408A-9644-92BCB461C5A9}"/>
            </a:ext>
          </a:extLst>
        </xdr:cNvPr>
        <xdr:cNvSpPr txBox="1"/>
      </xdr:nvSpPr>
      <xdr:spPr>
        <a:xfrm>
          <a:off x="37442775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158" name="TextBox 3157">
          <a:extLst>
            <a:ext uri="{FF2B5EF4-FFF2-40B4-BE49-F238E27FC236}">
              <a16:creationId xmlns:a16="http://schemas.microsoft.com/office/drawing/2014/main" id="{74D4D866-68AF-4DDA-A74E-86122DB098EB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159" name="TextBox 3158">
          <a:extLst>
            <a:ext uri="{FF2B5EF4-FFF2-40B4-BE49-F238E27FC236}">
              <a16:creationId xmlns:a16="http://schemas.microsoft.com/office/drawing/2014/main" id="{32998BC6-D3B3-4CB8-8EA4-21D9270CAEC0}"/>
            </a:ext>
          </a:extLst>
        </xdr:cNvPr>
        <xdr:cNvSpPr txBox="1"/>
      </xdr:nvSpPr>
      <xdr:spPr>
        <a:xfrm>
          <a:off x="37442775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160" name="TextBox 3159">
          <a:extLst>
            <a:ext uri="{FF2B5EF4-FFF2-40B4-BE49-F238E27FC236}">
              <a16:creationId xmlns:a16="http://schemas.microsoft.com/office/drawing/2014/main" id="{3F38FE65-6D5A-4E1E-A17A-2F33DB585F5D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161" name="TextBox 3160">
          <a:extLst>
            <a:ext uri="{FF2B5EF4-FFF2-40B4-BE49-F238E27FC236}">
              <a16:creationId xmlns:a16="http://schemas.microsoft.com/office/drawing/2014/main" id="{7493D22A-BC43-4668-A183-3EE761312918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162" name="TextBox 3161">
          <a:extLst>
            <a:ext uri="{FF2B5EF4-FFF2-40B4-BE49-F238E27FC236}">
              <a16:creationId xmlns:a16="http://schemas.microsoft.com/office/drawing/2014/main" id="{8336246C-90BB-4DEB-A708-B0B7691B3CEC}"/>
            </a:ext>
          </a:extLst>
        </xdr:cNvPr>
        <xdr:cNvSpPr txBox="1"/>
      </xdr:nvSpPr>
      <xdr:spPr>
        <a:xfrm>
          <a:off x="37442775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163" name="TextBox 3162">
          <a:extLst>
            <a:ext uri="{FF2B5EF4-FFF2-40B4-BE49-F238E27FC236}">
              <a16:creationId xmlns:a16="http://schemas.microsoft.com/office/drawing/2014/main" id="{DDB104ED-30DB-40F5-B29D-CE7122E91708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164" name="TextBox 3163">
          <a:extLst>
            <a:ext uri="{FF2B5EF4-FFF2-40B4-BE49-F238E27FC236}">
              <a16:creationId xmlns:a16="http://schemas.microsoft.com/office/drawing/2014/main" id="{129848B7-C87B-4A3E-AAA5-15903FE08377}"/>
            </a:ext>
          </a:extLst>
        </xdr:cNvPr>
        <xdr:cNvSpPr txBox="1"/>
      </xdr:nvSpPr>
      <xdr:spPr>
        <a:xfrm>
          <a:off x="37442775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165" name="TextBox 3164">
          <a:extLst>
            <a:ext uri="{FF2B5EF4-FFF2-40B4-BE49-F238E27FC236}">
              <a16:creationId xmlns:a16="http://schemas.microsoft.com/office/drawing/2014/main" id="{451FC03C-FBA5-428D-874C-87CCFF4C7803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166" name="TextBox 3165">
          <a:extLst>
            <a:ext uri="{FF2B5EF4-FFF2-40B4-BE49-F238E27FC236}">
              <a16:creationId xmlns:a16="http://schemas.microsoft.com/office/drawing/2014/main" id="{2E3E5F92-1958-4C80-9A3C-34E52F6C8B2D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167" name="TextBox 3166">
          <a:extLst>
            <a:ext uri="{FF2B5EF4-FFF2-40B4-BE49-F238E27FC236}">
              <a16:creationId xmlns:a16="http://schemas.microsoft.com/office/drawing/2014/main" id="{A26669CA-FEA3-4FC8-970A-675D31C94A25}"/>
            </a:ext>
          </a:extLst>
        </xdr:cNvPr>
        <xdr:cNvSpPr txBox="1"/>
      </xdr:nvSpPr>
      <xdr:spPr>
        <a:xfrm>
          <a:off x="37442775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168" name="TextBox 3167">
          <a:extLst>
            <a:ext uri="{FF2B5EF4-FFF2-40B4-BE49-F238E27FC236}">
              <a16:creationId xmlns:a16="http://schemas.microsoft.com/office/drawing/2014/main" id="{B9D4D685-3B57-4727-8197-34961C4176E7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169" name="TextBox 3168">
          <a:extLst>
            <a:ext uri="{FF2B5EF4-FFF2-40B4-BE49-F238E27FC236}">
              <a16:creationId xmlns:a16="http://schemas.microsoft.com/office/drawing/2014/main" id="{3C664670-4E93-4F4E-B763-1CF77E582037}"/>
            </a:ext>
          </a:extLst>
        </xdr:cNvPr>
        <xdr:cNvSpPr txBox="1"/>
      </xdr:nvSpPr>
      <xdr:spPr>
        <a:xfrm>
          <a:off x="37442775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170" name="TextBox 3169">
          <a:extLst>
            <a:ext uri="{FF2B5EF4-FFF2-40B4-BE49-F238E27FC236}">
              <a16:creationId xmlns:a16="http://schemas.microsoft.com/office/drawing/2014/main" id="{6FBE3D4F-5FC2-4534-806F-6C925FE47FA1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171" name="TextBox 3170">
          <a:extLst>
            <a:ext uri="{FF2B5EF4-FFF2-40B4-BE49-F238E27FC236}">
              <a16:creationId xmlns:a16="http://schemas.microsoft.com/office/drawing/2014/main" id="{E4E68F5C-F8FB-4654-BB65-23096F3974B2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172" name="TextBox 3171">
          <a:extLst>
            <a:ext uri="{FF2B5EF4-FFF2-40B4-BE49-F238E27FC236}">
              <a16:creationId xmlns:a16="http://schemas.microsoft.com/office/drawing/2014/main" id="{33E1E6CE-7D86-449D-BA18-93207F3BF16D}"/>
            </a:ext>
          </a:extLst>
        </xdr:cNvPr>
        <xdr:cNvSpPr txBox="1"/>
      </xdr:nvSpPr>
      <xdr:spPr>
        <a:xfrm>
          <a:off x="37442775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173" name="TextBox 3172">
          <a:extLst>
            <a:ext uri="{FF2B5EF4-FFF2-40B4-BE49-F238E27FC236}">
              <a16:creationId xmlns:a16="http://schemas.microsoft.com/office/drawing/2014/main" id="{F303D942-923F-4924-9E2B-43DEA8216B7E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174" name="TextBox 3173">
          <a:extLst>
            <a:ext uri="{FF2B5EF4-FFF2-40B4-BE49-F238E27FC236}">
              <a16:creationId xmlns:a16="http://schemas.microsoft.com/office/drawing/2014/main" id="{64775F9A-7D19-43AD-9C44-1BEF73D3A48E}"/>
            </a:ext>
          </a:extLst>
        </xdr:cNvPr>
        <xdr:cNvSpPr txBox="1"/>
      </xdr:nvSpPr>
      <xdr:spPr>
        <a:xfrm>
          <a:off x="37442775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175" name="TextBox 3174">
          <a:extLst>
            <a:ext uri="{FF2B5EF4-FFF2-40B4-BE49-F238E27FC236}">
              <a16:creationId xmlns:a16="http://schemas.microsoft.com/office/drawing/2014/main" id="{B4652E7B-D0A2-4E5E-AE2E-2FF0C766CC05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176" name="TextBox 3175">
          <a:extLst>
            <a:ext uri="{FF2B5EF4-FFF2-40B4-BE49-F238E27FC236}">
              <a16:creationId xmlns:a16="http://schemas.microsoft.com/office/drawing/2014/main" id="{365B1A0D-9F2C-4CEC-9C1B-39745A357CCC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177" name="TextBox 3176">
          <a:extLst>
            <a:ext uri="{FF2B5EF4-FFF2-40B4-BE49-F238E27FC236}">
              <a16:creationId xmlns:a16="http://schemas.microsoft.com/office/drawing/2014/main" id="{EC4DEBD5-D393-4A7B-82D2-728D844E8413}"/>
            </a:ext>
          </a:extLst>
        </xdr:cNvPr>
        <xdr:cNvSpPr txBox="1"/>
      </xdr:nvSpPr>
      <xdr:spPr>
        <a:xfrm>
          <a:off x="37442775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178" name="TextBox 3177">
          <a:extLst>
            <a:ext uri="{FF2B5EF4-FFF2-40B4-BE49-F238E27FC236}">
              <a16:creationId xmlns:a16="http://schemas.microsoft.com/office/drawing/2014/main" id="{81BF1683-85E4-48DC-B332-F23DEBD8254E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179" name="TextBox 3178">
          <a:extLst>
            <a:ext uri="{FF2B5EF4-FFF2-40B4-BE49-F238E27FC236}">
              <a16:creationId xmlns:a16="http://schemas.microsoft.com/office/drawing/2014/main" id="{9CEE462E-45E9-4C4E-BFEF-A31FF2038D3C}"/>
            </a:ext>
          </a:extLst>
        </xdr:cNvPr>
        <xdr:cNvSpPr txBox="1"/>
      </xdr:nvSpPr>
      <xdr:spPr>
        <a:xfrm>
          <a:off x="37442775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180" name="TextBox 3179">
          <a:extLst>
            <a:ext uri="{FF2B5EF4-FFF2-40B4-BE49-F238E27FC236}">
              <a16:creationId xmlns:a16="http://schemas.microsoft.com/office/drawing/2014/main" id="{FCB63B7D-BB75-46F6-AD42-9F515CF6B657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181" name="TextBox 3180">
          <a:extLst>
            <a:ext uri="{FF2B5EF4-FFF2-40B4-BE49-F238E27FC236}">
              <a16:creationId xmlns:a16="http://schemas.microsoft.com/office/drawing/2014/main" id="{1D65F704-6D40-4251-86C4-FB9E4C31E77F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182" name="TextBox 3181">
          <a:extLst>
            <a:ext uri="{FF2B5EF4-FFF2-40B4-BE49-F238E27FC236}">
              <a16:creationId xmlns:a16="http://schemas.microsoft.com/office/drawing/2014/main" id="{DAE5391C-BEA3-4E4A-9C05-70ECB172455D}"/>
            </a:ext>
          </a:extLst>
        </xdr:cNvPr>
        <xdr:cNvSpPr txBox="1"/>
      </xdr:nvSpPr>
      <xdr:spPr>
        <a:xfrm>
          <a:off x="37442775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183" name="TextBox 3182">
          <a:extLst>
            <a:ext uri="{FF2B5EF4-FFF2-40B4-BE49-F238E27FC236}">
              <a16:creationId xmlns:a16="http://schemas.microsoft.com/office/drawing/2014/main" id="{7AF1A544-9FC5-43EF-9F47-A57E21E102A3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184" name="TextBox 3183">
          <a:extLst>
            <a:ext uri="{FF2B5EF4-FFF2-40B4-BE49-F238E27FC236}">
              <a16:creationId xmlns:a16="http://schemas.microsoft.com/office/drawing/2014/main" id="{11653CCD-FC6C-4C1B-AA74-AF1B0D172391}"/>
            </a:ext>
          </a:extLst>
        </xdr:cNvPr>
        <xdr:cNvSpPr txBox="1"/>
      </xdr:nvSpPr>
      <xdr:spPr>
        <a:xfrm>
          <a:off x="37442775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185" name="TextBox 3184">
          <a:extLst>
            <a:ext uri="{FF2B5EF4-FFF2-40B4-BE49-F238E27FC236}">
              <a16:creationId xmlns:a16="http://schemas.microsoft.com/office/drawing/2014/main" id="{542CC53E-5C50-4C0E-A89A-C2596AFBF768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186" name="TextBox 3185">
          <a:extLst>
            <a:ext uri="{FF2B5EF4-FFF2-40B4-BE49-F238E27FC236}">
              <a16:creationId xmlns:a16="http://schemas.microsoft.com/office/drawing/2014/main" id="{78506197-C703-4173-AD0D-BFDA5C32BB9F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16</xdr:col>
      <xdr:colOff>6350</xdr:colOff>
      <xdr:row>0</xdr:row>
      <xdr:rowOff>0</xdr:rowOff>
    </xdr:from>
    <xdr:ext cx="65" cy="210500"/>
    <xdr:sp macro="" textlink="">
      <xdr:nvSpPr>
        <xdr:cNvPr id="3187" name="TextBox 3186">
          <a:extLst>
            <a:ext uri="{FF2B5EF4-FFF2-40B4-BE49-F238E27FC236}">
              <a16:creationId xmlns:a16="http://schemas.microsoft.com/office/drawing/2014/main" id="{C0056E4C-1099-4D84-AFA5-3DC9B44B2423}"/>
            </a:ext>
          </a:extLst>
        </xdr:cNvPr>
        <xdr:cNvSpPr txBox="1"/>
      </xdr:nvSpPr>
      <xdr:spPr>
        <a:xfrm>
          <a:off x="3984942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16</xdr:col>
      <xdr:colOff>6350</xdr:colOff>
      <xdr:row>0</xdr:row>
      <xdr:rowOff>0</xdr:rowOff>
    </xdr:from>
    <xdr:ext cx="65" cy="209981"/>
    <xdr:sp macro="" textlink="">
      <xdr:nvSpPr>
        <xdr:cNvPr id="3188" name="TextBox 3187">
          <a:extLst>
            <a:ext uri="{FF2B5EF4-FFF2-40B4-BE49-F238E27FC236}">
              <a16:creationId xmlns:a16="http://schemas.microsoft.com/office/drawing/2014/main" id="{072931F7-CFAD-407A-B69B-6B693243B843}"/>
            </a:ext>
          </a:extLst>
        </xdr:cNvPr>
        <xdr:cNvSpPr txBox="1"/>
      </xdr:nvSpPr>
      <xdr:spPr>
        <a:xfrm>
          <a:off x="39849425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16</xdr:col>
      <xdr:colOff>6350</xdr:colOff>
      <xdr:row>0</xdr:row>
      <xdr:rowOff>0</xdr:rowOff>
    </xdr:from>
    <xdr:ext cx="65" cy="210500"/>
    <xdr:sp macro="" textlink="">
      <xdr:nvSpPr>
        <xdr:cNvPr id="3189" name="TextBox 3188">
          <a:extLst>
            <a:ext uri="{FF2B5EF4-FFF2-40B4-BE49-F238E27FC236}">
              <a16:creationId xmlns:a16="http://schemas.microsoft.com/office/drawing/2014/main" id="{5A3DA312-D648-42C5-909F-DF720812A02A}"/>
            </a:ext>
          </a:extLst>
        </xdr:cNvPr>
        <xdr:cNvSpPr txBox="1"/>
      </xdr:nvSpPr>
      <xdr:spPr>
        <a:xfrm>
          <a:off x="3984942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16</xdr:col>
      <xdr:colOff>6350</xdr:colOff>
      <xdr:row>0</xdr:row>
      <xdr:rowOff>0</xdr:rowOff>
    </xdr:from>
    <xdr:ext cx="65" cy="210500"/>
    <xdr:sp macro="" textlink="">
      <xdr:nvSpPr>
        <xdr:cNvPr id="3190" name="TextBox 3189">
          <a:extLst>
            <a:ext uri="{FF2B5EF4-FFF2-40B4-BE49-F238E27FC236}">
              <a16:creationId xmlns:a16="http://schemas.microsoft.com/office/drawing/2014/main" id="{AE81F20E-5F2F-4097-8698-B6BE8B8C7E12}"/>
            </a:ext>
          </a:extLst>
        </xdr:cNvPr>
        <xdr:cNvSpPr txBox="1"/>
      </xdr:nvSpPr>
      <xdr:spPr>
        <a:xfrm>
          <a:off x="3984942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191" name="TextBox 3190">
          <a:extLst>
            <a:ext uri="{FF2B5EF4-FFF2-40B4-BE49-F238E27FC236}">
              <a16:creationId xmlns:a16="http://schemas.microsoft.com/office/drawing/2014/main" id="{253EEBBD-A21B-40A4-AF66-28CD33A467F0}"/>
            </a:ext>
          </a:extLst>
        </xdr:cNvPr>
        <xdr:cNvSpPr txBox="1"/>
      </xdr:nvSpPr>
      <xdr:spPr>
        <a:xfrm>
          <a:off x="37442775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192" name="TextBox 3191">
          <a:extLst>
            <a:ext uri="{FF2B5EF4-FFF2-40B4-BE49-F238E27FC236}">
              <a16:creationId xmlns:a16="http://schemas.microsoft.com/office/drawing/2014/main" id="{F300DFF7-B8FE-4754-AEA1-966A9B5F2A31}"/>
            </a:ext>
          </a:extLst>
        </xdr:cNvPr>
        <xdr:cNvSpPr txBox="1"/>
      </xdr:nvSpPr>
      <xdr:spPr>
        <a:xfrm>
          <a:off x="37442775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193" name="TextBox 3192">
          <a:extLst>
            <a:ext uri="{FF2B5EF4-FFF2-40B4-BE49-F238E27FC236}">
              <a16:creationId xmlns:a16="http://schemas.microsoft.com/office/drawing/2014/main" id="{D91A08EA-6F57-4B08-A2A1-1DE3B3541110}"/>
            </a:ext>
          </a:extLst>
        </xdr:cNvPr>
        <xdr:cNvSpPr txBox="1"/>
      </xdr:nvSpPr>
      <xdr:spPr>
        <a:xfrm>
          <a:off x="37442775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194" name="TextBox 3193">
          <a:extLst>
            <a:ext uri="{FF2B5EF4-FFF2-40B4-BE49-F238E27FC236}">
              <a16:creationId xmlns:a16="http://schemas.microsoft.com/office/drawing/2014/main" id="{6177165A-F5FA-49BD-AC21-922F15971D32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195" name="TextBox 3194">
          <a:extLst>
            <a:ext uri="{FF2B5EF4-FFF2-40B4-BE49-F238E27FC236}">
              <a16:creationId xmlns:a16="http://schemas.microsoft.com/office/drawing/2014/main" id="{5E787A42-0275-4B6A-8740-699916E893E9}"/>
            </a:ext>
          </a:extLst>
        </xdr:cNvPr>
        <xdr:cNvSpPr txBox="1"/>
      </xdr:nvSpPr>
      <xdr:spPr>
        <a:xfrm>
          <a:off x="37442775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196" name="TextBox 3195">
          <a:extLst>
            <a:ext uri="{FF2B5EF4-FFF2-40B4-BE49-F238E27FC236}">
              <a16:creationId xmlns:a16="http://schemas.microsoft.com/office/drawing/2014/main" id="{0A943ABE-9BDD-487C-9FC2-25F820449103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197" name="TextBox 3196">
          <a:extLst>
            <a:ext uri="{FF2B5EF4-FFF2-40B4-BE49-F238E27FC236}">
              <a16:creationId xmlns:a16="http://schemas.microsoft.com/office/drawing/2014/main" id="{D94863D7-15E3-4CCB-A80B-C5BA3F5C6976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198" name="TextBox 3197">
          <a:extLst>
            <a:ext uri="{FF2B5EF4-FFF2-40B4-BE49-F238E27FC236}">
              <a16:creationId xmlns:a16="http://schemas.microsoft.com/office/drawing/2014/main" id="{7D184BAA-14BF-495B-9B2F-B86A4497344B}"/>
            </a:ext>
          </a:extLst>
        </xdr:cNvPr>
        <xdr:cNvSpPr txBox="1"/>
      </xdr:nvSpPr>
      <xdr:spPr>
        <a:xfrm>
          <a:off x="37442775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199" name="TextBox 3198">
          <a:extLst>
            <a:ext uri="{FF2B5EF4-FFF2-40B4-BE49-F238E27FC236}">
              <a16:creationId xmlns:a16="http://schemas.microsoft.com/office/drawing/2014/main" id="{6A0DF9AE-3A52-42FD-B80E-44F8DFCDD5D3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200" name="TextBox 3199">
          <a:extLst>
            <a:ext uri="{FF2B5EF4-FFF2-40B4-BE49-F238E27FC236}">
              <a16:creationId xmlns:a16="http://schemas.microsoft.com/office/drawing/2014/main" id="{CE601CE8-84C1-45B5-8716-52B48456B7D6}"/>
            </a:ext>
          </a:extLst>
        </xdr:cNvPr>
        <xdr:cNvSpPr txBox="1"/>
      </xdr:nvSpPr>
      <xdr:spPr>
        <a:xfrm>
          <a:off x="37442775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201" name="TextBox 3200">
          <a:extLst>
            <a:ext uri="{FF2B5EF4-FFF2-40B4-BE49-F238E27FC236}">
              <a16:creationId xmlns:a16="http://schemas.microsoft.com/office/drawing/2014/main" id="{B54CA16A-21EA-440E-928A-1C4C17800CB1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202" name="TextBox 3201">
          <a:extLst>
            <a:ext uri="{FF2B5EF4-FFF2-40B4-BE49-F238E27FC236}">
              <a16:creationId xmlns:a16="http://schemas.microsoft.com/office/drawing/2014/main" id="{9BA7F714-EAC7-4DDD-8D11-F6D6D16327F8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203" name="TextBox 3202">
          <a:extLst>
            <a:ext uri="{FF2B5EF4-FFF2-40B4-BE49-F238E27FC236}">
              <a16:creationId xmlns:a16="http://schemas.microsoft.com/office/drawing/2014/main" id="{47D07DA5-5607-48FD-BF8E-18AF23BF7351}"/>
            </a:ext>
          </a:extLst>
        </xdr:cNvPr>
        <xdr:cNvSpPr txBox="1"/>
      </xdr:nvSpPr>
      <xdr:spPr>
        <a:xfrm>
          <a:off x="37442775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204" name="TextBox 3203">
          <a:extLst>
            <a:ext uri="{FF2B5EF4-FFF2-40B4-BE49-F238E27FC236}">
              <a16:creationId xmlns:a16="http://schemas.microsoft.com/office/drawing/2014/main" id="{F71CAFBB-1B87-42E3-8DCF-8F46B4F0584C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205" name="TextBox 3204">
          <a:extLst>
            <a:ext uri="{FF2B5EF4-FFF2-40B4-BE49-F238E27FC236}">
              <a16:creationId xmlns:a16="http://schemas.microsoft.com/office/drawing/2014/main" id="{FDAB8092-2E9D-4566-958E-CDC1A959BFCF}"/>
            </a:ext>
          </a:extLst>
        </xdr:cNvPr>
        <xdr:cNvSpPr txBox="1"/>
      </xdr:nvSpPr>
      <xdr:spPr>
        <a:xfrm>
          <a:off x="37442775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206" name="TextBox 3205">
          <a:extLst>
            <a:ext uri="{FF2B5EF4-FFF2-40B4-BE49-F238E27FC236}">
              <a16:creationId xmlns:a16="http://schemas.microsoft.com/office/drawing/2014/main" id="{FC2C3090-F765-43F5-A2F5-B51DFBE4A968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207" name="TextBox 3206">
          <a:extLst>
            <a:ext uri="{FF2B5EF4-FFF2-40B4-BE49-F238E27FC236}">
              <a16:creationId xmlns:a16="http://schemas.microsoft.com/office/drawing/2014/main" id="{C0DA4224-A20F-4647-8D62-8138FC8317DF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208" name="TextBox 3207">
          <a:extLst>
            <a:ext uri="{FF2B5EF4-FFF2-40B4-BE49-F238E27FC236}">
              <a16:creationId xmlns:a16="http://schemas.microsoft.com/office/drawing/2014/main" id="{3F92FDAB-B711-4970-AE9E-009173965810}"/>
            </a:ext>
          </a:extLst>
        </xdr:cNvPr>
        <xdr:cNvSpPr txBox="1"/>
      </xdr:nvSpPr>
      <xdr:spPr>
        <a:xfrm>
          <a:off x="37442775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209" name="TextBox 3208">
          <a:extLst>
            <a:ext uri="{FF2B5EF4-FFF2-40B4-BE49-F238E27FC236}">
              <a16:creationId xmlns:a16="http://schemas.microsoft.com/office/drawing/2014/main" id="{CEE719A7-2B63-4E33-A57D-B58EE7406293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210" name="TextBox 3209">
          <a:extLst>
            <a:ext uri="{FF2B5EF4-FFF2-40B4-BE49-F238E27FC236}">
              <a16:creationId xmlns:a16="http://schemas.microsoft.com/office/drawing/2014/main" id="{42C69D08-89C5-4020-9467-840F2DE45DC4}"/>
            </a:ext>
          </a:extLst>
        </xdr:cNvPr>
        <xdr:cNvSpPr txBox="1"/>
      </xdr:nvSpPr>
      <xdr:spPr>
        <a:xfrm>
          <a:off x="37442775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211" name="TextBox 3210">
          <a:extLst>
            <a:ext uri="{FF2B5EF4-FFF2-40B4-BE49-F238E27FC236}">
              <a16:creationId xmlns:a16="http://schemas.microsoft.com/office/drawing/2014/main" id="{FB4D47BF-D048-4477-BD32-C027BA676EA4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212" name="TextBox 3211">
          <a:extLst>
            <a:ext uri="{FF2B5EF4-FFF2-40B4-BE49-F238E27FC236}">
              <a16:creationId xmlns:a16="http://schemas.microsoft.com/office/drawing/2014/main" id="{9B55D5E3-864E-4C35-A18D-F4BCDB54313C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213" name="TextBox 3212">
          <a:extLst>
            <a:ext uri="{FF2B5EF4-FFF2-40B4-BE49-F238E27FC236}">
              <a16:creationId xmlns:a16="http://schemas.microsoft.com/office/drawing/2014/main" id="{D4570EFD-8AF5-4E6A-83CA-8C3EAA1D04DE}"/>
            </a:ext>
          </a:extLst>
        </xdr:cNvPr>
        <xdr:cNvSpPr txBox="1"/>
      </xdr:nvSpPr>
      <xdr:spPr>
        <a:xfrm>
          <a:off x="37442775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214" name="TextBox 3213">
          <a:extLst>
            <a:ext uri="{FF2B5EF4-FFF2-40B4-BE49-F238E27FC236}">
              <a16:creationId xmlns:a16="http://schemas.microsoft.com/office/drawing/2014/main" id="{885A67F5-DFE4-450C-814C-7D02CE0F3C46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215" name="TextBox 3214">
          <a:extLst>
            <a:ext uri="{FF2B5EF4-FFF2-40B4-BE49-F238E27FC236}">
              <a16:creationId xmlns:a16="http://schemas.microsoft.com/office/drawing/2014/main" id="{81669310-0419-402E-8F9D-48FC308BE582}"/>
            </a:ext>
          </a:extLst>
        </xdr:cNvPr>
        <xdr:cNvSpPr txBox="1"/>
      </xdr:nvSpPr>
      <xdr:spPr>
        <a:xfrm>
          <a:off x="37442775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216" name="TextBox 3215">
          <a:extLst>
            <a:ext uri="{FF2B5EF4-FFF2-40B4-BE49-F238E27FC236}">
              <a16:creationId xmlns:a16="http://schemas.microsoft.com/office/drawing/2014/main" id="{CE01B24A-252F-49C6-920F-2496796CCABA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217" name="TextBox 3216">
          <a:extLst>
            <a:ext uri="{FF2B5EF4-FFF2-40B4-BE49-F238E27FC236}">
              <a16:creationId xmlns:a16="http://schemas.microsoft.com/office/drawing/2014/main" id="{15CA7425-7AD9-4392-B6B4-5093CEB97FB3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218" name="TextBox 3217">
          <a:extLst>
            <a:ext uri="{FF2B5EF4-FFF2-40B4-BE49-F238E27FC236}">
              <a16:creationId xmlns:a16="http://schemas.microsoft.com/office/drawing/2014/main" id="{B48FA4BB-55DA-4EB5-849D-CF4E19665D70}"/>
            </a:ext>
          </a:extLst>
        </xdr:cNvPr>
        <xdr:cNvSpPr txBox="1"/>
      </xdr:nvSpPr>
      <xdr:spPr>
        <a:xfrm>
          <a:off x="37442775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219" name="TextBox 3218">
          <a:extLst>
            <a:ext uri="{FF2B5EF4-FFF2-40B4-BE49-F238E27FC236}">
              <a16:creationId xmlns:a16="http://schemas.microsoft.com/office/drawing/2014/main" id="{BB1A0BEE-00F8-4A7A-8D50-D917024CFD92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220" name="TextBox 3219">
          <a:extLst>
            <a:ext uri="{FF2B5EF4-FFF2-40B4-BE49-F238E27FC236}">
              <a16:creationId xmlns:a16="http://schemas.microsoft.com/office/drawing/2014/main" id="{4A631CCE-F518-46D5-8038-6C8A1AE42CCE}"/>
            </a:ext>
          </a:extLst>
        </xdr:cNvPr>
        <xdr:cNvSpPr txBox="1"/>
      </xdr:nvSpPr>
      <xdr:spPr>
        <a:xfrm>
          <a:off x="37442775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221" name="TextBox 3220">
          <a:extLst>
            <a:ext uri="{FF2B5EF4-FFF2-40B4-BE49-F238E27FC236}">
              <a16:creationId xmlns:a16="http://schemas.microsoft.com/office/drawing/2014/main" id="{F37B9BD2-E2AC-47CC-8F4D-104E2CEB0CAC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222" name="TextBox 3221">
          <a:extLst>
            <a:ext uri="{FF2B5EF4-FFF2-40B4-BE49-F238E27FC236}">
              <a16:creationId xmlns:a16="http://schemas.microsoft.com/office/drawing/2014/main" id="{C35AE1DD-1640-4331-AE93-4ADC72D1E5D3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223" name="TextBox 3222">
          <a:extLst>
            <a:ext uri="{FF2B5EF4-FFF2-40B4-BE49-F238E27FC236}">
              <a16:creationId xmlns:a16="http://schemas.microsoft.com/office/drawing/2014/main" id="{17B5493A-E288-4B49-9586-9D4A1F8C17F1}"/>
            </a:ext>
          </a:extLst>
        </xdr:cNvPr>
        <xdr:cNvSpPr txBox="1"/>
      </xdr:nvSpPr>
      <xdr:spPr>
        <a:xfrm>
          <a:off x="37442775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224" name="TextBox 3223">
          <a:extLst>
            <a:ext uri="{FF2B5EF4-FFF2-40B4-BE49-F238E27FC236}">
              <a16:creationId xmlns:a16="http://schemas.microsoft.com/office/drawing/2014/main" id="{1F99CA90-DAE4-471E-95A5-E5BCA4E77062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225" name="TextBox 3224">
          <a:extLst>
            <a:ext uri="{FF2B5EF4-FFF2-40B4-BE49-F238E27FC236}">
              <a16:creationId xmlns:a16="http://schemas.microsoft.com/office/drawing/2014/main" id="{03BFE12B-E69A-46A6-B8F3-2BE444D9123D}"/>
            </a:ext>
          </a:extLst>
        </xdr:cNvPr>
        <xdr:cNvSpPr txBox="1"/>
      </xdr:nvSpPr>
      <xdr:spPr>
        <a:xfrm>
          <a:off x="37442775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226" name="TextBox 3225">
          <a:extLst>
            <a:ext uri="{FF2B5EF4-FFF2-40B4-BE49-F238E27FC236}">
              <a16:creationId xmlns:a16="http://schemas.microsoft.com/office/drawing/2014/main" id="{C572DFA5-AF64-4FD2-ACA3-3F412A0CC520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227" name="TextBox 3226">
          <a:extLst>
            <a:ext uri="{FF2B5EF4-FFF2-40B4-BE49-F238E27FC236}">
              <a16:creationId xmlns:a16="http://schemas.microsoft.com/office/drawing/2014/main" id="{87382571-E746-4576-9E7C-8E7625884031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228" name="TextBox 3227">
          <a:extLst>
            <a:ext uri="{FF2B5EF4-FFF2-40B4-BE49-F238E27FC236}">
              <a16:creationId xmlns:a16="http://schemas.microsoft.com/office/drawing/2014/main" id="{2FD8D845-3CE2-4408-89E5-87A7C98649B3}"/>
            </a:ext>
          </a:extLst>
        </xdr:cNvPr>
        <xdr:cNvSpPr txBox="1"/>
      </xdr:nvSpPr>
      <xdr:spPr>
        <a:xfrm>
          <a:off x="37442775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229" name="TextBox 3228">
          <a:extLst>
            <a:ext uri="{FF2B5EF4-FFF2-40B4-BE49-F238E27FC236}">
              <a16:creationId xmlns:a16="http://schemas.microsoft.com/office/drawing/2014/main" id="{F99CA93A-4694-4CA7-818E-6A84D6251C2E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230" name="TextBox 3229">
          <a:extLst>
            <a:ext uri="{FF2B5EF4-FFF2-40B4-BE49-F238E27FC236}">
              <a16:creationId xmlns:a16="http://schemas.microsoft.com/office/drawing/2014/main" id="{FD533AA1-131B-474D-907B-E5B36197D711}"/>
            </a:ext>
          </a:extLst>
        </xdr:cNvPr>
        <xdr:cNvSpPr txBox="1"/>
      </xdr:nvSpPr>
      <xdr:spPr>
        <a:xfrm>
          <a:off x="37442775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231" name="TextBox 3230">
          <a:extLst>
            <a:ext uri="{FF2B5EF4-FFF2-40B4-BE49-F238E27FC236}">
              <a16:creationId xmlns:a16="http://schemas.microsoft.com/office/drawing/2014/main" id="{8D0957C5-66BF-4304-BA70-F1594088FBFE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232" name="TextBox 3231">
          <a:extLst>
            <a:ext uri="{FF2B5EF4-FFF2-40B4-BE49-F238E27FC236}">
              <a16:creationId xmlns:a16="http://schemas.microsoft.com/office/drawing/2014/main" id="{25E73EAF-0553-4B06-AF04-19DB31CC9E0D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233" name="TextBox 3232">
          <a:extLst>
            <a:ext uri="{FF2B5EF4-FFF2-40B4-BE49-F238E27FC236}">
              <a16:creationId xmlns:a16="http://schemas.microsoft.com/office/drawing/2014/main" id="{D1BFA008-307A-42E7-8DC1-6CE367ECB2E2}"/>
            </a:ext>
          </a:extLst>
        </xdr:cNvPr>
        <xdr:cNvSpPr txBox="1"/>
      </xdr:nvSpPr>
      <xdr:spPr>
        <a:xfrm>
          <a:off x="37442775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234" name="TextBox 3233">
          <a:extLst>
            <a:ext uri="{FF2B5EF4-FFF2-40B4-BE49-F238E27FC236}">
              <a16:creationId xmlns:a16="http://schemas.microsoft.com/office/drawing/2014/main" id="{E4EDEFB3-F718-420D-84A2-13635D96799B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235" name="TextBox 3234">
          <a:extLst>
            <a:ext uri="{FF2B5EF4-FFF2-40B4-BE49-F238E27FC236}">
              <a16:creationId xmlns:a16="http://schemas.microsoft.com/office/drawing/2014/main" id="{694951B1-47D2-49E6-A2AE-D62A5DC58DDE}"/>
            </a:ext>
          </a:extLst>
        </xdr:cNvPr>
        <xdr:cNvSpPr txBox="1"/>
      </xdr:nvSpPr>
      <xdr:spPr>
        <a:xfrm>
          <a:off x="37442775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236" name="TextBox 3235">
          <a:extLst>
            <a:ext uri="{FF2B5EF4-FFF2-40B4-BE49-F238E27FC236}">
              <a16:creationId xmlns:a16="http://schemas.microsoft.com/office/drawing/2014/main" id="{A6396198-ED4E-4CCC-920A-AA92EAA08FE4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237" name="TextBox 3236">
          <a:extLst>
            <a:ext uri="{FF2B5EF4-FFF2-40B4-BE49-F238E27FC236}">
              <a16:creationId xmlns:a16="http://schemas.microsoft.com/office/drawing/2014/main" id="{E5EA0E67-23AD-4A1D-9FEF-95A45BF73303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238" name="TextBox 3237">
          <a:extLst>
            <a:ext uri="{FF2B5EF4-FFF2-40B4-BE49-F238E27FC236}">
              <a16:creationId xmlns:a16="http://schemas.microsoft.com/office/drawing/2014/main" id="{C2056E95-135C-4CAB-BB13-31A70C80E0FA}"/>
            </a:ext>
          </a:extLst>
        </xdr:cNvPr>
        <xdr:cNvSpPr txBox="1"/>
      </xdr:nvSpPr>
      <xdr:spPr>
        <a:xfrm>
          <a:off x="37442775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239" name="TextBox 3238">
          <a:extLst>
            <a:ext uri="{FF2B5EF4-FFF2-40B4-BE49-F238E27FC236}">
              <a16:creationId xmlns:a16="http://schemas.microsoft.com/office/drawing/2014/main" id="{5998EE56-7A26-4D4B-860A-DCD89D4C3154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240" name="TextBox 3239">
          <a:extLst>
            <a:ext uri="{FF2B5EF4-FFF2-40B4-BE49-F238E27FC236}">
              <a16:creationId xmlns:a16="http://schemas.microsoft.com/office/drawing/2014/main" id="{9336B06A-B053-45D5-B01C-354F36EAF1DA}"/>
            </a:ext>
          </a:extLst>
        </xdr:cNvPr>
        <xdr:cNvSpPr txBox="1"/>
      </xdr:nvSpPr>
      <xdr:spPr>
        <a:xfrm>
          <a:off x="37442775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241" name="TextBox 3240">
          <a:extLst>
            <a:ext uri="{FF2B5EF4-FFF2-40B4-BE49-F238E27FC236}">
              <a16:creationId xmlns:a16="http://schemas.microsoft.com/office/drawing/2014/main" id="{C9597A51-84A1-4F28-91BA-D243C6DE7C6A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242" name="TextBox 3241">
          <a:extLst>
            <a:ext uri="{FF2B5EF4-FFF2-40B4-BE49-F238E27FC236}">
              <a16:creationId xmlns:a16="http://schemas.microsoft.com/office/drawing/2014/main" id="{19638D02-4CF4-42A8-AEB7-D149835A7842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243" name="TextBox 3242">
          <a:extLst>
            <a:ext uri="{FF2B5EF4-FFF2-40B4-BE49-F238E27FC236}">
              <a16:creationId xmlns:a16="http://schemas.microsoft.com/office/drawing/2014/main" id="{0C4C6C27-370C-443C-B3E1-796B5C22327A}"/>
            </a:ext>
          </a:extLst>
        </xdr:cNvPr>
        <xdr:cNvSpPr txBox="1"/>
      </xdr:nvSpPr>
      <xdr:spPr>
        <a:xfrm>
          <a:off x="37442775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244" name="TextBox 3243">
          <a:extLst>
            <a:ext uri="{FF2B5EF4-FFF2-40B4-BE49-F238E27FC236}">
              <a16:creationId xmlns:a16="http://schemas.microsoft.com/office/drawing/2014/main" id="{D07952E8-118F-4287-B078-5BF23608C7AA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245" name="TextBox 3244">
          <a:extLst>
            <a:ext uri="{FF2B5EF4-FFF2-40B4-BE49-F238E27FC236}">
              <a16:creationId xmlns:a16="http://schemas.microsoft.com/office/drawing/2014/main" id="{465E878D-5249-4BA0-BF89-6CB6E1BFE20F}"/>
            </a:ext>
          </a:extLst>
        </xdr:cNvPr>
        <xdr:cNvSpPr txBox="1"/>
      </xdr:nvSpPr>
      <xdr:spPr>
        <a:xfrm>
          <a:off x="37442775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246" name="TextBox 3245">
          <a:extLst>
            <a:ext uri="{FF2B5EF4-FFF2-40B4-BE49-F238E27FC236}">
              <a16:creationId xmlns:a16="http://schemas.microsoft.com/office/drawing/2014/main" id="{5B531D04-6710-4C9B-931F-89A5C0D40197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247" name="TextBox 3246">
          <a:extLst>
            <a:ext uri="{FF2B5EF4-FFF2-40B4-BE49-F238E27FC236}">
              <a16:creationId xmlns:a16="http://schemas.microsoft.com/office/drawing/2014/main" id="{C0A88ED4-6318-470F-B8E4-BA38CD928E97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248" name="TextBox 3247">
          <a:extLst>
            <a:ext uri="{FF2B5EF4-FFF2-40B4-BE49-F238E27FC236}">
              <a16:creationId xmlns:a16="http://schemas.microsoft.com/office/drawing/2014/main" id="{106B91F0-BEFE-4317-B7F5-6DD626653B13}"/>
            </a:ext>
          </a:extLst>
        </xdr:cNvPr>
        <xdr:cNvSpPr txBox="1"/>
      </xdr:nvSpPr>
      <xdr:spPr>
        <a:xfrm>
          <a:off x="37442775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249" name="TextBox 3248">
          <a:extLst>
            <a:ext uri="{FF2B5EF4-FFF2-40B4-BE49-F238E27FC236}">
              <a16:creationId xmlns:a16="http://schemas.microsoft.com/office/drawing/2014/main" id="{2F1EC8FD-CBFC-4647-9608-CE1B3B68D79B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250" name="TextBox 3249">
          <a:extLst>
            <a:ext uri="{FF2B5EF4-FFF2-40B4-BE49-F238E27FC236}">
              <a16:creationId xmlns:a16="http://schemas.microsoft.com/office/drawing/2014/main" id="{15C40460-0C4D-4BA5-877D-896695E16205}"/>
            </a:ext>
          </a:extLst>
        </xdr:cNvPr>
        <xdr:cNvSpPr txBox="1"/>
      </xdr:nvSpPr>
      <xdr:spPr>
        <a:xfrm>
          <a:off x="37442775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251" name="TextBox 3250">
          <a:extLst>
            <a:ext uri="{FF2B5EF4-FFF2-40B4-BE49-F238E27FC236}">
              <a16:creationId xmlns:a16="http://schemas.microsoft.com/office/drawing/2014/main" id="{3FC1C4C7-55FC-45B3-B76C-33B214C07451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252" name="TextBox 3251">
          <a:extLst>
            <a:ext uri="{FF2B5EF4-FFF2-40B4-BE49-F238E27FC236}">
              <a16:creationId xmlns:a16="http://schemas.microsoft.com/office/drawing/2014/main" id="{7935E284-E51F-4F89-8265-EA294EFB2B6C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253" name="TextBox 3252">
          <a:extLst>
            <a:ext uri="{FF2B5EF4-FFF2-40B4-BE49-F238E27FC236}">
              <a16:creationId xmlns:a16="http://schemas.microsoft.com/office/drawing/2014/main" id="{E172E5E7-65A1-4C3A-AE53-EF483134BCB5}"/>
            </a:ext>
          </a:extLst>
        </xdr:cNvPr>
        <xdr:cNvSpPr txBox="1"/>
      </xdr:nvSpPr>
      <xdr:spPr>
        <a:xfrm>
          <a:off x="37442775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254" name="TextBox 3253">
          <a:extLst>
            <a:ext uri="{FF2B5EF4-FFF2-40B4-BE49-F238E27FC236}">
              <a16:creationId xmlns:a16="http://schemas.microsoft.com/office/drawing/2014/main" id="{26753761-9A25-433D-A127-917119F76788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255" name="TextBox 3254">
          <a:extLst>
            <a:ext uri="{FF2B5EF4-FFF2-40B4-BE49-F238E27FC236}">
              <a16:creationId xmlns:a16="http://schemas.microsoft.com/office/drawing/2014/main" id="{DDA4B631-66EA-41A9-A8AF-114633D6EEDD}"/>
            </a:ext>
          </a:extLst>
        </xdr:cNvPr>
        <xdr:cNvSpPr txBox="1"/>
      </xdr:nvSpPr>
      <xdr:spPr>
        <a:xfrm>
          <a:off x="37442775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256" name="TextBox 3255">
          <a:extLst>
            <a:ext uri="{FF2B5EF4-FFF2-40B4-BE49-F238E27FC236}">
              <a16:creationId xmlns:a16="http://schemas.microsoft.com/office/drawing/2014/main" id="{3FF4AB19-DAFD-4F99-922E-C2FC0BDE37C2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257" name="TextBox 3256">
          <a:extLst>
            <a:ext uri="{FF2B5EF4-FFF2-40B4-BE49-F238E27FC236}">
              <a16:creationId xmlns:a16="http://schemas.microsoft.com/office/drawing/2014/main" id="{3A0DA620-4411-44A4-B0FF-FB03DFBD9832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258" name="TextBox 3257">
          <a:extLst>
            <a:ext uri="{FF2B5EF4-FFF2-40B4-BE49-F238E27FC236}">
              <a16:creationId xmlns:a16="http://schemas.microsoft.com/office/drawing/2014/main" id="{3168459C-D822-4A86-AC1A-2CB6EEE8F558}"/>
            </a:ext>
          </a:extLst>
        </xdr:cNvPr>
        <xdr:cNvSpPr txBox="1"/>
      </xdr:nvSpPr>
      <xdr:spPr>
        <a:xfrm>
          <a:off x="37442775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259" name="TextBox 3258">
          <a:extLst>
            <a:ext uri="{FF2B5EF4-FFF2-40B4-BE49-F238E27FC236}">
              <a16:creationId xmlns:a16="http://schemas.microsoft.com/office/drawing/2014/main" id="{A0258ABD-1C13-4393-863A-E828033F6D2B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260" name="TextBox 3259">
          <a:extLst>
            <a:ext uri="{FF2B5EF4-FFF2-40B4-BE49-F238E27FC236}">
              <a16:creationId xmlns:a16="http://schemas.microsoft.com/office/drawing/2014/main" id="{D4E31860-5690-48F5-B375-4221F9BA7496}"/>
            </a:ext>
          </a:extLst>
        </xdr:cNvPr>
        <xdr:cNvSpPr txBox="1"/>
      </xdr:nvSpPr>
      <xdr:spPr>
        <a:xfrm>
          <a:off x="37442775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261" name="TextBox 3260">
          <a:extLst>
            <a:ext uri="{FF2B5EF4-FFF2-40B4-BE49-F238E27FC236}">
              <a16:creationId xmlns:a16="http://schemas.microsoft.com/office/drawing/2014/main" id="{BC828969-DA52-4097-9B39-E25E10A0D3F6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262" name="TextBox 3261">
          <a:extLst>
            <a:ext uri="{FF2B5EF4-FFF2-40B4-BE49-F238E27FC236}">
              <a16:creationId xmlns:a16="http://schemas.microsoft.com/office/drawing/2014/main" id="{91A07F91-9D90-4247-BD5B-74AA15B1A4FA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263" name="TextBox 3262">
          <a:extLst>
            <a:ext uri="{FF2B5EF4-FFF2-40B4-BE49-F238E27FC236}">
              <a16:creationId xmlns:a16="http://schemas.microsoft.com/office/drawing/2014/main" id="{1A89D478-AC9D-4C71-B74C-6CF690BF333B}"/>
            </a:ext>
          </a:extLst>
        </xdr:cNvPr>
        <xdr:cNvSpPr txBox="1"/>
      </xdr:nvSpPr>
      <xdr:spPr>
        <a:xfrm>
          <a:off x="37442775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264" name="TextBox 3263">
          <a:extLst>
            <a:ext uri="{FF2B5EF4-FFF2-40B4-BE49-F238E27FC236}">
              <a16:creationId xmlns:a16="http://schemas.microsoft.com/office/drawing/2014/main" id="{1D7499BD-29A8-4FD7-A2EB-060FEEBFBE69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265" name="TextBox 3264">
          <a:extLst>
            <a:ext uri="{FF2B5EF4-FFF2-40B4-BE49-F238E27FC236}">
              <a16:creationId xmlns:a16="http://schemas.microsoft.com/office/drawing/2014/main" id="{82EE9AF8-72D4-4B11-8295-9D637F0F60E1}"/>
            </a:ext>
          </a:extLst>
        </xdr:cNvPr>
        <xdr:cNvSpPr txBox="1"/>
      </xdr:nvSpPr>
      <xdr:spPr>
        <a:xfrm>
          <a:off x="37442775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266" name="TextBox 3265">
          <a:extLst>
            <a:ext uri="{FF2B5EF4-FFF2-40B4-BE49-F238E27FC236}">
              <a16:creationId xmlns:a16="http://schemas.microsoft.com/office/drawing/2014/main" id="{7DB08CC8-C86C-4708-827A-65931C0C6C11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267" name="TextBox 3266">
          <a:extLst>
            <a:ext uri="{FF2B5EF4-FFF2-40B4-BE49-F238E27FC236}">
              <a16:creationId xmlns:a16="http://schemas.microsoft.com/office/drawing/2014/main" id="{12FB828C-3BFB-4884-9298-4D9393D14476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268" name="TextBox 3267">
          <a:extLst>
            <a:ext uri="{FF2B5EF4-FFF2-40B4-BE49-F238E27FC236}">
              <a16:creationId xmlns:a16="http://schemas.microsoft.com/office/drawing/2014/main" id="{E2AA673F-D42A-49C6-B51E-DBEED084BBBF}"/>
            </a:ext>
          </a:extLst>
        </xdr:cNvPr>
        <xdr:cNvSpPr txBox="1"/>
      </xdr:nvSpPr>
      <xdr:spPr>
        <a:xfrm>
          <a:off x="37442775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269" name="TextBox 3268">
          <a:extLst>
            <a:ext uri="{FF2B5EF4-FFF2-40B4-BE49-F238E27FC236}">
              <a16:creationId xmlns:a16="http://schemas.microsoft.com/office/drawing/2014/main" id="{D7683E5A-1848-4575-B462-C46B6F1483AD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270" name="TextBox 3269">
          <a:extLst>
            <a:ext uri="{FF2B5EF4-FFF2-40B4-BE49-F238E27FC236}">
              <a16:creationId xmlns:a16="http://schemas.microsoft.com/office/drawing/2014/main" id="{AD2E9BD8-992E-48B1-9AC3-E4BD7DD7CE0B}"/>
            </a:ext>
          </a:extLst>
        </xdr:cNvPr>
        <xdr:cNvSpPr txBox="1"/>
      </xdr:nvSpPr>
      <xdr:spPr>
        <a:xfrm>
          <a:off x="37442775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271" name="TextBox 3270">
          <a:extLst>
            <a:ext uri="{FF2B5EF4-FFF2-40B4-BE49-F238E27FC236}">
              <a16:creationId xmlns:a16="http://schemas.microsoft.com/office/drawing/2014/main" id="{99274724-32F1-4BB9-97F9-99D94FC9EE66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272" name="TextBox 3271">
          <a:extLst>
            <a:ext uri="{FF2B5EF4-FFF2-40B4-BE49-F238E27FC236}">
              <a16:creationId xmlns:a16="http://schemas.microsoft.com/office/drawing/2014/main" id="{005B37EE-989F-40E3-967E-6277F9192F2C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273" name="TextBox 3272">
          <a:extLst>
            <a:ext uri="{FF2B5EF4-FFF2-40B4-BE49-F238E27FC236}">
              <a16:creationId xmlns:a16="http://schemas.microsoft.com/office/drawing/2014/main" id="{D855C2A1-7CBB-4AD7-90F2-E81838ADDF48}"/>
            </a:ext>
          </a:extLst>
        </xdr:cNvPr>
        <xdr:cNvSpPr txBox="1"/>
      </xdr:nvSpPr>
      <xdr:spPr>
        <a:xfrm>
          <a:off x="37442775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274" name="TextBox 3273">
          <a:extLst>
            <a:ext uri="{FF2B5EF4-FFF2-40B4-BE49-F238E27FC236}">
              <a16:creationId xmlns:a16="http://schemas.microsoft.com/office/drawing/2014/main" id="{EA6AC9FA-4E23-4326-BAA2-23EC979C819E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275" name="TextBox 3274">
          <a:extLst>
            <a:ext uri="{FF2B5EF4-FFF2-40B4-BE49-F238E27FC236}">
              <a16:creationId xmlns:a16="http://schemas.microsoft.com/office/drawing/2014/main" id="{CAF8D591-796B-4893-A418-6CB1B9FD09D8}"/>
            </a:ext>
          </a:extLst>
        </xdr:cNvPr>
        <xdr:cNvSpPr txBox="1"/>
      </xdr:nvSpPr>
      <xdr:spPr>
        <a:xfrm>
          <a:off x="37442775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276" name="TextBox 3275">
          <a:extLst>
            <a:ext uri="{FF2B5EF4-FFF2-40B4-BE49-F238E27FC236}">
              <a16:creationId xmlns:a16="http://schemas.microsoft.com/office/drawing/2014/main" id="{709A0D1B-7D99-403C-8F5B-3E5B94E4137A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277" name="TextBox 3276">
          <a:extLst>
            <a:ext uri="{FF2B5EF4-FFF2-40B4-BE49-F238E27FC236}">
              <a16:creationId xmlns:a16="http://schemas.microsoft.com/office/drawing/2014/main" id="{BC951D6C-BDAD-41C5-AC88-EAA3024FD08B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278" name="TextBox 3277">
          <a:extLst>
            <a:ext uri="{FF2B5EF4-FFF2-40B4-BE49-F238E27FC236}">
              <a16:creationId xmlns:a16="http://schemas.microsoft.com/office/drawing/2014/main" id="{5009E8CA-7EDD-4578-991B-4ECC69C2F3A4}"/>
            </a:ext>
          </a:extLst>
        </xdr:cNvPr>
        <xdr:cNvSpPr txBox="1"/>
      </xdr:nvSpPr>
      <xdr:spPr>
        <a:xfrm>
          <a:off x="37442775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279" name="TextBox 3278">
          <a:extLst>
            <a:ext uri="{FF2B5EF4-FFF2-40B4-BE49-F238E27FC236}">
              <a16:creationId xmlns:a16="http://schemas.microsoft.com/office/drawing/2014/main" id="{3C440F60-B34C-4C25-8FF1-6D4B1B8BC61B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280" name="TextBox 3279">
          <a:extLst>
            <a:ext uri="{FF2B5EF4-FFF2-40B4-BE49-F238E27FC236}">
              <a16:creationId xmlns:a16="http://schemas.microsoft.com/office/drawing/2014/main" id="{C2B6393C-D893-4CDA-900D-D30E8079EE91}"/>
            </a:ext>
          </a:extLst>
        </xdr:cNvPr>
        <xdr:cNvSpPr txBox="1"/>
      </xdr:nvSpPr>
      <xdr:spPr>
        <a:xfrm>
          <a:off x="37442775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281" name="TextBox 3280">
          <a:extLst>
            <a:ext uri="{FF2B5EF4-FFF2-40B4-BE49-F238E27FC236}">
              <a16:creationId xmlns:a16="http://schemas.microsoft.com/office/drawing/2014/main" id="{3DA86AF6-595B-43B0-8152-45EAFF5820DA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282" name="TextBox 3281">
          <a:extLst>
            <a:ext uri="{FF2B5EF4-FFF2-40B4-BE49-F238E27FC236}">
              <a16:creationId xmlns:a16="http://schemas.microsoft.com/office/drawing/2014/main" id="{04633EEA-E3A4-468E-A0E8-4B960849CEBE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283" name="TextBox 3282">
          <a:extLst>
            <a:ext uri="{FF2B5EF4-FFF2-40B4-BE49-F238E27FC236}">
              <a16:creationId xmlns:a16="http://schemas.microsoft.com/office/drawing/2014/main" id="{F1CCEC6B-3B69-404B-9CF4-52CE89A5E228}"/>
            </a:ext>
          </a:extLst>
        </xdr:cNvPr>
        <xdr:cNvSpPr txBox="1"/>
      </xdr:nvSpPr>
      <xdr:spPr>
        <a:xfrm>
          <a:off x="37442775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284" name="TextBox 3283">
          <a:extLst>
            <a:ext uri="{FF2B5EF4-FFF2-40B4-BE49-F238E27FC236}">
              <a16:creationId xmlns:a16="http://schemas.microsoft.com/office/drawing/2014/main" id="{50B9FE90-FB61-4821-80A7-D59F430DC03B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285" name="TextBox 3284">
          <a:extLst>
            <a:ext uri="{FF2B5EF4-FFF2-40B4-BE49-F238E27FC236}">
              <a16:creationId xmlns:a16="http://schemas.microsoft.com/office/drawing/2014/main" id="{C4EB7227-D76F-49A8-9085-924ECDBB2D9B}"/>
            </a:ext>
          </a:extLst>
        </xdr:cNvPr>
        <xdr:cNvSpPr txBox="1"/>
      </xdr:nvSpPr>
      <xdr:spPr>
        <a:xfrm>
          <a:off x="37442775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286" name="TextBox 3285">
          <a:extLst>
            <a:ext uri="{FF2B5EF4-FFF2-40B4-BE49-F238E27FC236}">
              <a16:creationId xmlns:a16="http://schemas.microsoft.com/office/drawing/2014/main" id="{74173A64-D791-43B5-AEDC-B612464C937F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287" name="TextBox 3286">
          <a:extLst>
            <a:ext uri="{FF2B5EF4-FFF2-40B4-BE49-F238E27FC236}">
              <a16:creationId xmlns:a16="http://schemas.microsoft.com/office/drawing/2014/main" id="{E8792159-F4FB-4C5B-A039-DA5917319B4C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288" name="TextBox 3287">
          <a:extLst>
            <a:ext uri="{FF2B5EF4-FFF2-40B4-BE49-F238E27FC236}">
              <a16:creationId xmlns:a16="http://schemas.microsoft.com/office/drawing/2014/main" id="{55AA5DF9-4826-4C8C-912B-3615BBE32EF1}"/>
            </a:ext>
          </a:extLst>
        </xdr:cNvPr>
        <xdr:cNvSpPr txBox="1"/>
      </xdr:nvSpPr>
      <xdr:spPr>
        <a:xfrm>
          <a:off x="37442775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289" name="TextBox 3288">
          <a:extLst>
            <a:ext uri="{FF2B5EF4-FFF2-40B4-BE49-F238E27FC236}">
              <a16:creationId xmlns:a16="http://schemas.microsoft.com/office/drawing/2014/main" id="{00BC6DA9-505E-41C6-871E-D859B1EC8338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290" name="TextBox 3289">
          <a:extLst>
            <a:ext uri="{FF2B5EF4-FFF2-40B4-BE49-F238E27FC236}">
              <a16:creationId xmlns:a16="http://schemas.microsoft.com/office/drawing/2014/main" id="{1AA7B38D-E90E-4D74-9E5C-87A4A3A9C3C5}"/>
            </a:ext>
          </a:extLst>
        </xdr:cNvPr>
        <xdr:cNvSpPr txBox="1"/>
      </xdr:nvSpPr>
      <xdr:spPr>
        <a:xfrm>
          <a:off x="37442775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291" name="TextBox 3290">
          <a:extLst>
            <a:ext uri="{FF2B5EF4-FFF2-40B4-BE49-F238E27FC236}">
              <a16:creationId xmlns:a16="http://schemas.microsoft.com/office/drawing/2014/main" id="{8D461FA9-4D3D-496C-8EFC-5B8B49DF5282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292" name="TextBox 3291">
          <a:extLst>
            <a:ext uri="{FF2B5EF4-FFF2-40B4-BE49-F238E27FC236}">
              <a16:creationId xmlns:a16="http://schemas.microsoft.com/office/drawing/2014/main" id="{8690B142-1033-464E-BA0D-3AD57CDA48BB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293" name="TextBox 3292">
          <a:extLst>
            <a:ext uri="{FF2B5EF4-FFF2-40B4-BE49-F238E27FC236}">
              <a16:creationId xmlns:a16="http://schemas.microsoft.com/office/drawing/2014/main" id="{EE78E77E-9CCC-4EC0-84E6-10EB6B1AC36A}"/>
            </a:ext>
          </a:extLst>
        </xdr:cNvPr>
        <xdr:cNvSpPr txBox="1"/>
      </xdr:nvSpPr>
      <xdr:spPr>
        <a:xfrm>
          <a:off x="37442775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294" name="TextBox 3293">
          <a:extLst>
            <a:ext uri="{FF2B5EF4-FFF2-40B4-BE49-F238E27FC236}">
              <a16:creationId xmlns:a16="http://schemas.microsoft.com/office/drawing/2014/main" id="{D7558AC9-ECE9-483D-B3AB-260E828EF085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295" name="TextBox 3294">
          <a:extLst>
            <a:ext uri="{FF2B5EF4-FFF2-40B4-BE49-F238E27FC236}">
              <a16:creationId xmlns:a16="http://schemas.microsoft.com/office/drawing/2014/main" id="{401B1382-149D-4FA3-A396-C1886977A351}"/>
            </a:ext>
          </a:extLst>
        </xdr:cNvPr>
        <xdr:cNvSpPr txBox="1"/>
      </xdr:nvSpPr>
      <xdr:spPr>
        <a:xfrm>
          <a:off x="37442775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296" name="TextBox 3295">
          <a:extLst>
            <a:ext uri="{FF2B5EF4-FFF2-40B4-BE49-F238E27FC236}">
              <a16:creationId xmlns:a16="http://schemas.microsoft.com/office/drawing/2014/main" id="{324891A6-5B0B-49CB-8F64-E238FFB3EBBE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297" name="TextBox 3296">
          <a:extLst>
            <a:ext uri="{FF2B5EF4-FFF2-40B4-BE49-F238E27FC236}">
              <a16:creationId xmlns:a16="http://schemas.microsoft.com/office/drawing/2014/main" id="{B7803D2A-7CE3-4973-8DD9-A076B0964960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298" name="TextBox 3297">
          <a:extLst>
            <a:ext uri="{FF2B5EF4-FFF2-40B4-BE49-F238E27FC236}">
              <a16:creationId xmlns:a16="http://schemas.microsoft.com/office/drawing/2014/main" id="{69EC59C2-7A9A-4047-AB34-C233B04556D6}"/>
            </a:ext>
          </a:extLst>
        </xdr:cNvPr>
        <xdr:cNvSpPr txBox="1"/>
      </xdr:nvSpPr>
      <xdr:spPr>
        <a:xfrm>
          <a:off x="37442775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299" name="TextBox 3298">
          <a:extLst>
            <a:ext uri="{FF2B5EF4-FFF2-40B4-BE49-F238E27FC236}">
              <a16:creationId xmlns:a16="http://schemas.microsoft.com/office/drawing/2014/main" id="{EDBA91A1-2356-40E4-8207-A18F57250ADA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300" name="TextBox 3299">
          <a:extLst>
            <a:ext uri="{FF2B5EF4-FFF2-40B4-BE49-F238E27FC236}">
              <a16:creationId xmlns:a16="http://schemas.microsoft.com/office/drawing/2014/main" id="{7E76560D-D79F-49F6-99FE-9E5D4A201ECC}"/>
            </a:ext>
          </a:extLst>
        </xdr:cNvPr>
        <xdr:cNvSpPr txBox="1"/>
      </xdr:nvSpPr>
      <xdr:spPr>
        <a:xfrm>
          <a:off x="37442775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301" name="TextBox 3300">
          <a:extLst>
            <a:ext uri="{FF2B5EF4-FFF2-40B4-BE49-F238E27FC236}">
              <a16:creationId xmlns:a16="http://schemas.microsoft.com/office/drawing/2014/main" id="{19412B95-C722-40BD-B6A1-D6794DDCD217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302" name="TextBox 3301">
          <a:extLst>
            <a:ext uri="{FF2B5EF4-FFF2-40B4-BE49-F238E27FC236}">
              <a16:creationId xmlns:a16="http://schemas.microsoft.com/office/drawing/2014/main" id="{F9429865-A425-4871-B0D4-AC3A1AC54016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303" name="TextBox 3302">
          <a:extLst>
            <a:ext uri="{FF2B5EF4-FFF2-40B4-BE49-F238E27FC236}">
              <a16:creationId xmlns:a16="http://schemas.microsoft.com/office/drawing/2014/main" id="{11D84527-E96E-4BC0-8F68-2FA53B011292}"/>
            </a:ext>
          </a:extLst>
        </xdr:cNvPr>
        <xdr:cNvSpPr txBox="1"/>
      </xdr:nvSpPr>
      <xdr:spPr>
        <a:xfrm>
          <a:off x="37442775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304" name="TextBox 3303">
          <a:extLst>
            <a:ext uri="{FF2B5EF4-FFF2-40B4-BE49-F238E27FC236}">
              <a16:creationId xmlns:a16="http://schemas.microsoft.com/office/drawing/2014/main" id="{CC0371BC-81B7-4A88-AD07-24D4CF49B49D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305" name="TextBox 3304">
          <a:extLst>
            <a:ext uri="{FF2B5EF4-FFF2-40B4-BE49-F238E27FC236}">
              <a16:creationId xmlns:a16="http://schemas.microsoft.com/office/drawing/2014/main" id="{4BA397D8-F414-4AC9-A1E5-E67D458E6B8F}"/>
            </a:ext>
          </a:extLst>
        </xdr:cNvPr>
        <xdr:cNvSpPr txBox="1"/>
      </xdr:nvSpPr>
      <xdr:spPr>
        <a:xfrm>
          <a:off x="37442775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306" name="TextBox 3305">
          <a:extLst>
            <a:ext uri="{FF2B5EF4-FFF2-40B4-BE49-F238E27FC236}">
              <a16:creationId xmlns:a16="http://schemas.microsoft.com/office/drawing/2014/main" id="{2569975B-A4EC-498F-8153-4F6196F4AF26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307" name="TextBox 3306">
          <a:extLst>
            <a:ext uri="{FF2B5EF4-FFF2-40B4-BE49-F238E27FC236}">
              <a16:creationId xmlns:a16="http://schemas.microsoft.com/office/drawing/2014/main" id="{015FF13E-B757-412C-9AFB-A824FA0A6DC0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308" name="TextBox 3307">
          <a:extLst>
            <a:ext uri="{FF2B5EF4-FFF2-40B4-BE49-F238E27FC236}">
              <a16:creationId xmlns:a16="http://schemas.microsoft.com/office/drawing/2014/main" id="{B3A99AC5-A921-45B6-AED1-C37985CC21A3}"/>
            </a:ext>
          </a:extLst>
        </xdr:cNvPr>
        <xdr:cNvSpPr txBox="1"/>
      </xdr:nvSpPr>
      <xdr:spPr>
        <a:xfrm>
          <a:off x="37442775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309" name="TextBox 3308">
          <a:extLst>
            <a:ext uri="{FF2B5EF4-FFF2-40B4-BE49-F238E27FC236}">
              <a16:creationId xmlns:a16="http://schemas.microsoft.com/office/drawing/2014/main" id="{95CE56E1-7641-4DD4-9531-6A7B067D6456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310" name="TextBox 3309">
          <a:extLst>
            <a:ext uri="{FF2B5EF4-FFF2-40B4-BE49-F238E27FC236}">
              <a16:creationId xmlns:a16="http://schemas.microsoft.com/office/drawing/2014/main" id="{5E67493C-0787-4996-9791-473905D6E92A}"/>
            </a:ext>
          </a:extLst>
        </xdr:cNvPr>
        <xdr:cNvSpPr txBox="1"/>
      </xdr:nvSpPr>
      <xdr:spPr>
        <a:xfrm>
          <a:off x="37442775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311" name="TextBox 3310">
          <a:extLst>
            <a:ext uri="{FF2B5EF4-FFF2-40B4-BE49-F238E27FC236}">
              <a16:creationId xmlns:a16="http://schemas.microsoft.com/office/drawing/2014/main" id="{0B106AAE-B3E4-417D-B556-E9F46192D70B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312" name="TextBox 3311">
          <a:extLst>
            <a:ext uri="{FF2B5EF4-FFF2-40B4-BE49-F238E27FC236}">
              <a16:creationId xmlns:a16="http://schemas.microsoft.com/office/drawing/2014/main" id="{955CE79B-67E4-4F94-9C02-A9E859C50270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313" name="TextBox 3312">
          <a:extLst>
            <a:ext uri="{FF2B5EF4-FFF2-40B4-BE49-F238E27FC236}">
              <a16:creationId xmlns:a16="http://schemas.microsoft.com/office/drawing/2014/main" id="{C72F92FF-2BFB-41C3-904B-CE73DDB2B96A}"/>
            </a:ext>
          </a:extLst>
        </xdr:cNvPr>
        <xdr:cNvSpPr txBox="1"/>
      </xdr:nvSpPr>
      <xdr:spPr>
        <a:xfrm>
          <a:off x="37442775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314" name="TextBox 3313">
          <a:extLst>
            <a:ext uri="{FF2B5EF4-FFF2-40B4-BE49-F238E27FC236}">
              <a16:creationId xmlns:a16="http://schemas.microsoft.com/office/drawing/2014/main" id="{ADF05DBB-02DA-4CBE-84DA-1E4C55B175D9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315" name="TextBox 3314">
          <a:extLst>
            <a:ext uri="{FF2B5EF4-FFF2-40B4-BE49-F238E27FC236}">
              <a16:creationId xmlns:a16="http://schemas.microsoft.com/office/drawing/2014/main" id="{F0FBB7B5-D1CE-48FD-8519-89F99199E014}"/>
            </a:ext>
          </a:extLst>
        </xdr:cNvPr>
        <xdr:cNvSpPr txBox="1"/>
      </xdr:nvSpPr>
      <xdr:spPr>
        <a:xfrm>
          <a:off x="37442775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316" name="TextBox 3315">
          <a:extLst>
            <a:ext uri="{FF2B5EF4-FFF2-40B4-BE49-F238E27FC236}">
              <a16:creationId xmlns:a16="http://schemas.microsoft.com/office/drawing/2014/main" id="{CA2F285B-73C2-48D7-8F91-3ED2BB60B168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317" name="TextBox 3316">
          <a:extLst>
            <a:ext uri="{FF2B5EF4-FFF2-40B4-BE49-F238E27FC236}">
              <a16:creationId xmlns:a16="http://schemas.microsoft.com/office/drawing/2014/main" id="{B3DA9F2F-3A20-4CBB-9C4C-926D774A5738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318" name="TextBox 3317">
          <a:extLst>
            <a:ext uri="{FF2B5EF4-FFF2-40B4-BE49-F238E27FC236}">
              <a16:creationId xmlns:a16="http://schemas.microsoft.com/office/drawing/2014/main" id="{4FC50BC9-9220-4195-8F64-E054483BAC63}"/>
            </a:ext>
          </a:extLst>
        </xdr:cNvPr>
        <xdr:cNvSpPr txBox="1"/>
      </xdr:nvSpPr>
      <xdr:spPr>
        <a:xfrm>
          <a:off x="37442775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319" name="TextBox 3318">
          <a:extLst>
            <a:ext uri="{FF2B5EF4-FFF2-40B4-BE49-F238E27FC236}">
              <a16:creationId xmlns:a16="http://schemas.microsoft.com/office/drawing/2014/main" id="{09B7F8BD-27C2-40E5-8A83-747232F94855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320" name="TextBox 3319">
          <a:extLst>
            <a:ext uri="{FF2B5EF4-FFF2-40B4-BE49-F238E27FC236}">
              <a16:creationId xmlns:a16="http://schemas.microsoft.com/office/drawing/2014/main" id="{18F7756F-268E-4133-B44C-89CDEC808C59}"/>
            </a:ext>
          </a:extLst>
        </xdr:cNvPr>
        <xdr:cNvSpPr txBox="1"/>
      </xdr:nvSpPr>
      <xdr:spPr>
        <a:xfrm>
          <a:off x="37442775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321" name="TextBox 3320">
          <a:extLst>
            <a:ext uri="{FF2B5EF4-FFF2-40B4-BE49-F238E27FC236}">
              <a16:creationId xmlns:a16="http://schemas.microsoft.com/office/drawing/2014/main" id="{63FF917A-945B-4D3B-A76A-570CCEA79259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322" name="TextBox 3321">
          <a:extLst>
            <a:ext uri="{FF2B5EF4-FFF2-40B4-BE49-F238E27FC236}">
              <a16:creationId xmlns:a16="http://schemas.microsoft.com/office/drawing/2014/main" id="{DB8139BC-8448-47C9-A008-EC3342616EDE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323" name="TextBox 3322">
          <a:extLst>
            <a:ext uri="{FF2B5EF4-FFF2-40B4-BE49-F238E27FC236}">
              <a16:creationId xmlns:a16="http://schemas.microsoft.com/office/drawing/2014/main" id="{457A628D-EB43-458E-AFD2-CCF9EA1C211D}"/>
            </a:ext>
          </a:extLst>
        </xdr:cNvPr>
        <xdr:cNvSpPr txBox="1"/>
      </xdr:nvSpPr>
      <xdr:spPr>
        <a:xfrm>
          <a:off x="37442775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324" name="TextBox 3323">
          <a:extLst>
            <a:ext uri="{FF2B5EF4-FFF2-40B4-BE49-F238E27FC236}">
              <a16:creationId xmlns:a16="http://schemas.microsoft.com/office/drawing/2014/main" id="{7A669434-D5B2-472B-8838-D16552F2C4FE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325" name="TextBox 3324">
          <a:extLst>
            <a:ext uri="{FF2B5EF4-FFF2-40B4-BE49-F238E27FC236}">
              <a16:creationId xmlns:a16="http://schemas.microsoft.com/office/drawing/2014/main" id="{2C555FD0-0FF2-4776-8A1A-4531B7573D81}"/>
            </a:ext>
          </a:extLst>
        </xdr:cNvPr>
        <xdr:cNvSpPr txBox="1"/>
      </xdr:nvSpPr>
      <xdr:spPr>
        <a:xfrm>
          <a:off x="37442775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326" name="TextBox 3325">
          <a:extLst>
            <a:ext uri="{FF2B5EF4-FFF2-40B4-BE49-F238E27FC236}">
              <a16:creationId xmlns:a16="http://schemas.microsoft.com/office/drawing/2014/main" id="{C197A431-8F09-413B-8D4E-8E00C105F312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327" name="TextBox 3326">
          <a:extLst>
            <a:ext uri="{FF2B5EF4-FFF2-40B4-BE49-F238E27FC236}">
              <a16:creationId xmlns:a16="http://schemas.microsoft.com/office/drawing/2014/main" id="{078A6502-C587-47D5-930C-9B38FDA796E9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328" name="TextBox 3327">
          <a:extLst>
            <a:ext uri="{FF2B5EF4-FFF2-40B4-BE49-F238E27FC236}">
              <a16:creationId xmlns:a16="http://schemas.microsoft.com/office/drawing/2014/main" id="{A6DFE4E2-6B59-4F8B-9638-D8055D47D958}"/>
            </a:ext>
          </a:extLst>
        </xdr:cNvPr>
        <xdr:cNvSpPr txBox="1"/>
      </xdr:nvSpPr>
      <xdr:spPr>
        <a:xfrm>
          <a:off x="37442775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329" name="TextBox 3328">
          <a:extLst>
            <a:ext uri="{FF2B5EF4-FFF2-40B4-BE49-F238E27FC236}">
              <a16:creationId xmlns:a16="http://schemas.microsoft.com/office/drawing/2014/main" id="{BF24025B-F3C5-4C64-BFFE-EDE5AB51634F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330" name="TextBox 3329">
          <a:extLst>
            <a:ext uri="{FF2B5EF4-FFF2-40B4-BE49-F238E27FC236}">
              <a16:creationId xmlns:a16="http://schemas.microsoft.com/office/drawing/2014/main" id="{D4ED1932-D8DC-4B5E-9E87-E0AAE9AAE06C}"/>
            </a:ext>
          </a:extLst>
        </xdr:cNvPr>
        <xdr:cNvSpPr txBox="1"/>
      </xdr:nvSpPr>
      <xdr:spPr>
        <a:xfrm>
          <a:off x="37442775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331" name="TextBox 3330">
          <a:extLst>
            <a:ext uri="{FF2B5EF4-FFF2-40B4-BE49-F238E27FC236}">
              <a16:creationId xmlns:a16="http://schemas.microsoft.com/office/drawing/2014/main" id="{AD63B8DE-F72B-4AEB-ACA4-69DEC9CA485F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332" name="TextBox 3331">
          <a:extLst>
            <a:ext uri="{FF2B5EF4-FFF2-40B4-BE49-F238E27FC236}">
              <a16:creationId xmlns:a16="http://schemas.microsoft.com/office/drawing/2014/main" id="{C4E337A7-1479-4AE7-9242-610238FDDE3B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333" name="TextBox 3332">
          <a:extLst>
            <a:ext uri="{FF2B5EF4-FFF2-40B4-BE49-F238E27FC236}">
              <a16:creationId xmlns:a16="http://schemas.microsoft.com/office/drawing/2014/main" id="{E30F37E1-C19C-410E-B812-3431450B6CEA}"/>
            </a:ext>
          </a:extLst>
        </xdr:cNvPr>
        <xdr:cNvSpPr txBox="1"/>
      </xdr:nvSpPr>
      <xdr:spPr>
        <a:xfrm>
          <a:off x="37442775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334" name="TextBox 3333">
          <a:extLst>
            <a:ext uri="{FF2B5EF4-FFF2-40B4-BE49-F238E27FC236}">
              <a16:creationId xmlns:a16="http://schemas.microsoft.com/office/drawing/2014/main" id="{4ECB2603-93AC-4D18-B3B5-7113AF603E03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335" name="TextBox 3334">
          <a:extLst>
            <a:ext uri="{FF2B5EF4-FFF2-40B4-BE49-F238E27FC236}">
              <a16:creationId xmlns:a16="http://schemas.microsoft.com/office/drawing/2014/main" id="{62C155DF-1A63-4841-A4BA-8DF8D531124D}"/>
            </a:ext>
          </a:extLst>
        </xdr:cNvPr>
        <xdr:cNvSpPr txBox="1"/>
      </xdr:nvSpPr>
      <xdr:spPr>
        <a:xfrm>
          <a:off x="37442775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336" name="TextBox 3335">
          <a:extLst>
            <a:ext uri="{FF2B5EF4-FFF2-40B4-BE49-F238E27FC236}">
              <a16:creationId xmlns:a16="http://schemas.microsoft.com/office/drawing/2014/main" id="{9827810D-936E-4184-9F4D-0A0F4BB08983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337" name="TextBox 3336">
          <a:extLst>
            <a:ext uri="{FF2B5EF4-FFF2-40B4-BE49-F238E27FC236}">
              <a16:creationId xmlns:a16="http://schemas.microsoft.com/office/drawing/2014/main" id="{7FA13E7B-5DED-4440-A7E1-F3A17BE7A117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338" name="TextBox 3337">
          <a:extLst>
            <a:ext uri="{FF2B5EF4-FFF2-40B4-BE49-F238E27FC236}">
              <a16:creationId xmlns:a16="http://schemas.microsoft.com/office/drawing/2014/main" id="{80CDB81D-EC71-4BE4-B793-57030CC43249}"/>
            </a:ext>
          </a:extLst>
        </xdr:cNvPr>
        <xdr:cNvSpPr txBox="1"/>
      </xdr:nvSpPr>
      <xdr:spPr>
        <a:xfrm>
          <a:off x="37442775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339" name="TextBox 3338">
          <a:extLst>
            <a:ext uri="{FF2B5EF4-FFF2-40B4-BE49-F238E27FC236}">
              <a16:creationId xmlns:a16="http://schemas.microsoft.com/office/drawing/2014/main" id="{30C3D863-4BAB-4132-B6CD-AA7341290E71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340" name="TextBox 3339">
          <a:extLst>
            <a:ext uri="{FF2B5EF4-FFF2-40B4-BE49-F238E27FC236}">
              <a16:creationId xmlns:a16="http://schemas.microsoft.com/office/drawing/2014/main" id="{413C244C-518F-46FB-9012-5F8CD1EE12B0}"/>
            </a:ext>
          </a:extLst>
        </xdr:cNvPr>
        <xdr:cNvSpPr txBox="1"/>
      </xdr:nvSpPr>
      <xdr:spPr>
        <a:xfrm>
          <a:off x="37442775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341" name="TextBox 3340">
          <a:extLst>
            <a:ext uri="{FF2B5EF4-FFF2-40B4-BE49-F238E27FC236}">
              <a16:creationId xmlns:a16="http://schemas.microsoft.com/office/drawing/2014/main" id="{992AE9FB-C2C1-4C1F-AF2C-B94D3A0A8C38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342" name="TextBox 3341">
          <a:extLst>
            <a:ext uri="{FF2B5EF4-FFF2-40B4-BE49-F238E27FC236}">
              <a16:creationId xmlns:a16="http://schemas.microsoft.com/office/drawing/2014/main" id="{12FC0D84-BB17-48A0-9553-393A855D2ADD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343" name="TextBox 3342">
          <a:extLst>
            <a:ext uri="{FF2B5EF4-FFF2-40B4-BE49-F238E27FC236}">
              <a16:creationId xmlns:a16="http://schemas.microsoft.com/office/drawing/2014/main" id="{707DCF50-C913-4987-BD0B-6FD3BBACB947}"/>
            </a:ext>
          </a:extLst>
        </xdr:cNvPr>
        <xdr:cNvSpPr txBox="1"/>
      </xdr:nvSpPr>
      <xdr:spPr>
        <a:xfrm>
          <a:off x="37442775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344" name="TextBox 3343">
          <a:extLst>
            <a:ext uri="{FF2B5EF4-FFF2-40B4-BE49-F238E27FC236}">
              <a16:creationId xmlns:a16="http://schemas.microsoft.com/office/drawing/2014/main" id="{02C2762A-BE93-4B05-A3CF-82D866321B69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345" name="TextBox 3344">
          <a:extLst>
            <a:ext uri="{FF2B5EF4-FFF2-40B4-BE49-F238E27FC236}">
              <a16:creationId xmlns:a16="http://schemas.microsoft.com/office/drawing/2014/main" id="{7E12184A-CF33-4FC1-BDAC-6462C8803E18}"/>
            </a:ext>
          </a:extLst>
        </xdr:cNvPr>
        <xdr:cNvSpPr txBox="1"/>
      </xdr:nvSpPr>
      <xdr:spPr>
        <a:xfrm>
          <a:off x="37442775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346" name="TextBox 3345">
          <a:extLst>
            <a:ext uri="{FF2B5EF4-FFF2-40B4-BE49-F238E27FC236}">
              <a16:creationId xmlns:a16="http://schemas.microsoft.com/office/drawing/2014/main" id="{1769F7A4-DDED-4FC0-9C9A-0934B6AF2F53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347" name="TextBox 3346">
          <a:extLst>
            <a:ext uri="{FF2B5EF4-FFF2-40B4-BE49-F238E27FC236}">
              <a16:creationId xmlns:a16="http://schemas.microsoft.com/office/drawing/2014/main" id="{F416224C-D9E3-4F32-8514-9233F0C6878C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348" name="TextBox 3347">
          <a:extLst>
            <a:ext uri="{FF2B5EF4-FFF2-40B4-BE49-F238E27FC236}">
              <a16:creationId xmlns:a16="http://schemas.microsoft.com/office/drawing/2014/main" id="{AA4BA764-8BFE-4C97-9AB6-EC7E125E6439}"/>
            </a:ext>
          </a:extLst>
        </xdr:cNvPr>
        <xdr:cNvSpPr txBox="1"/>
      </xdr:nvSpPr>
      <xdr:spPr>
        <a:xfrm>
          <a:off x="37442775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349" name="TextBox 3348">
          <a:extLst>
            <a:ext uri="{FF2B5EF4-FFF2-40B4-BE49-F238E27FC236}">
              <a16:creationId xmlns:a16="http://schemas.microsoft.com/office/drawing/2014/main" id="{131FD123-2CDD-4B67-A83C-9F238509AF31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350" name="TextBox 3349">
          <a:extLst>
            <a:ext uri="{FF2B5EF4-FFF2-40B4-BE49-F238E27FC236}">
              <a16:creationId xmlns:a16="http://schemas.microsoft.com/office/drawing/2014/main" id="{B609708B-6DF2-48F7-8068-B46A6C149E5A}"/>
            </a:ext>
          </a:extLst>
        </xdr:cNvPr>
        <xdr:cNvSpPr txBox="1"/>
      </xdr:nvSpPr>
      <xdr:spPr>
        <a:xfrm>
          <a:off x="37442775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351" name="TextBox 3350">
          <a:extLst>
            <a:ext uri="{FF2B5EF4-FFF2-40B4-BE49-F238E27FC236}">
              <a16:creationId xmlns:a16="http://schemas.microsoft.com/office/drawing/2014/main" id="{17D5A181-D2CF-4519-8B16-89E3BF010734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352" name="TextBox 3351">
          <a:extLst>
            <a:ext uri="{FF2B5EF4-FFF2-40B4-BE49-F238E27FC236}">
              <a16:creationId xmlns:a16="http://schemas.microsoft.com/office/drawing/2014/main" id="{560DF72C-8C57-4386-8B75-E908ECE78312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353" name="TextBox 3352">
          <a:extLst>
            <a:ext uri="{FF2B5EF4-FFF2-40B4-BE49-F238E27FC236}">
              <a16:creationId xmlns:a16="http://schemas.microsoft.com/office/drawing/2014/main" id="{D9727D1F-4419-48B7-8B1F-0E53352AE0CA}"/>
            </a:ext>
          </a:extLst>
        </xdr:cNvPr>
        <xdr:cNvSpPr txBox="1"/>
      </xdr:nvSpPr>
      <xdr:spPr>
        <a:xfrm>
          <a:off x="37442775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354" name="TextBox 3353">
          <a:extLst>
            <a:ext uri="{FF2B5EF4-FFF2-40B4-BE49-F238E27FC236}">
              <a16:creationId xmlns:a16="http://schemas.microsoft.com/office/drawing/2014/main" id="{BD188A3B-D111-4983-81D0-8B990E48D2C8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355" name="TextBox 3354">
          <a:extLst>
            <a:ext uri="{FF2B5EF4-FFF2-40B4-BE49-F238E27FC236}">
              <a16:creationId xmlns:a16="http://schemas.microsoft.com/office/drawing/2014/main" id="{A95CD422-973C-43D8-A676-55B5B5B057E6}"/>
            </a:ext>
          </a:extLst>
        </xdr:cNvPr>
        <xdr:cNvSpPr txBox="1"/>
      </xdr:nvSpPr>
      <xdr:spPr>
        <a:xfrm>
          <a:off x="37442775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356" name="TextBox 3355">
          <a:extLst>
            <a:ext uri="{FF2B5EF4-FFF2-40B4-BE49-F238E27FC236}">
              <a16:creationId xmlns:a16="http://schemas.microsoft.com/office/drawing/2014/main" id="{CA3204FB-A488-48E8-B3A4-3731FD96F109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357" name="TextBox 3356">
          <a:extLst>
            <a:ext uri="{FF2B5EF4-FFF2-40B4-BE49-F238E27FC236}">
              <a16:creationId xmlns:a16="http://schemas.microsoft.com/office/drawing/2014/main" id="{6FB71489-0B5E-4338-B12A-1E8EF1227139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358" name="TextBox 3357">
          <a:extLst>
            <a:ext uri="{FF2B5EF4-FFF2-40B4-BE49-F238E27FC236}">
              <a16:creationId xmlns:a16="http://schemas.microsoft.com/office/drawing/2014/main" id="{D35E186E-CCAC-4450-806E-9E687EF79E83}"/>
            </a:ext>
          </a:extLst>
        </xdr:cNvPr>
        <xdr:cNvSpPr txBox="1"/>
      </xdr:nvSpPr>
      <xdr:spPr>
        <a:xfrm>
          <a:off x="37442775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359" name="TextBox 3358">
          <a:extLst>
            <a:ext uri="{FF2B5EF4-FFF2-40B4-BE49-F238E27FC236}">
              <a16:creationId xmlns:a16="http://schemas.microsoft.com/office/drawing/2014/main" id="{73048DCD-6A5E-4EAE-8D04-BC366B0F49D1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360" name="TextBox 3359">
          <a:extLst>
            <a:ext uri="{FF2B5EF4-FFF2-40B4-BE49-F238E27FC236}">
              <a16:creationId xmlns:a16="http://schemas.microsoft.com/office/drawing/2014/main" id="{6B9DBDFA-0B35-47F5-A952-33BBCD9E2152}"/>
            </a:ext>
          </a:extLst>
        </xdr:cNvPr>
        <xdr:cNvSpPr txBox="1"/>
      </xdr:nvSpPr>
      <xdr:spPr>
        <a:xfrm>
          <a:off x="37442775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361" name="TextBox 3360">
          <a:extLst>
            <a:ext uri="{FF2B5EF4-FFF2-40B4-BE49-F238E27FC236}">
              <a16:creationId xmlns:a16="http://schemas.microsoft.com/office/drawing/2014/main" id="{A21463E0-F77D-448F-855C-DB9510C1991A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362" name="TextBox 3361">
          <a:extLst>
            <a:ext uri="{FF2B5EF4-FFF2-40B4-BE49-F238E27FC236}">
              <a16:creationId xmlns:a16="http://schemas.microsoft.com/office/drawing/2014/main" id="{57011C3B-1359-49C8-AD59-6C55B72F772D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363" name="TextBox 3362">
          <a:extLst>
            <a:ext uri="{FF2B5EF4-FFF2-40B4-BE49-F238E27FC236}">
              <a16:creationId xmlns:a16="http://schemas.microsoft.com/office/drawing/2014/main" id="{59CEB6B8-8C5F-4516-8891-43C592455EF1}"/>
            </a:ext>
          </a:extLst>
        </xdr:cNvPr>
        <xdr:cNvSpPr txBox="1"/>
      </xdr:nvSpPr>
      <xdr:spPr>
        <a:xfrm>
          <a:off x="37442775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364" name="TextBox 3363">
          <a:extLst>
            <a:ext uri="{FF2B5EF4-FFF2-40B4-BE49-F238E27FC236}">
              <a16:creationId xmlns:a16="http://schemas.microsoft.com/office/drawing/2014/main" id="{DA6330D8-C2DB-4C3B-ACFC-9CBDC3872D7D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365" name="TextBox 3364">
          <a:extLst>
            <a:ext uri="{FF2B5EF4-FFF2-40B4-BE49-F238E27FC236}">
              <a16:creationId xmlns:a16="http://schemas.microsoft.com/office/drawing/2014/main" id="{A86E430A-4B94-44E5-8D34-094D13FDDF90}"/>
            </a:ext>
          </a:extLst>
        </xdr:cNvPr>
        <xdr:cNvSpPr txBox="1"/>
      </xdr:nvSpPr>
      <xdr:spPr>
        <a:xfrm>
          <a:off x="37442775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366" name="TextBox 3365">
          <a:extLst>
            <a:ext uri="{FF2B5EF4-FFF2-40B4-BE49-F238E27FC236}">
              <a16:creationId xmlns:a16="http://schemas.microsoft.com/office/drawing/2014/main" id="{0A437BBA-3060-413A-9E6A-B1B7D951BED5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367" name="TextBox 3366">
          <a:extLst>
            <a:ext uri="{FF2B5EF4-FFF2-40B4-BE49-F238E27FC236}">
              <a16:creationId xmlns:a16="http://schemas.microsoft.com/office/drawing/2014/main" id="{C659CC35-5D72-47F2-9D8A-E2CC15BBCDFA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368" name="TextBox 3367">
          <a:extLst>
            <a:ext uri="{FF2B5EF4-FFF2-40B4-BE49-F238E27FC236}">
              <a16:creationId xmlns:a16="http://schemas.microsoft.com/office/drawing/2014/main" id="{A872F21D-A350-4284-9A98-D99A9C677A63}"/>
            </a:ext>
          </a:extLst>
        </xdr:cNvPr>
        <xdr:cNvSpPr txBox="1"/>
      </xdr:nvSpPr>
      <xdr:spPr>
        <a:xfrm>
          <a:off x="37442775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369" name="TextBox 3368">
          <a:extLst>
            <a:ext uri="{FF2B5EF4-FFF2-40B4-BE49-F238E27FC236}">
              <a16:creationId xmlns:a16="http://schemas.microsoft.com/office/drawing/2014/main" id="{2F38F2F0-5252-4DBC-9DAC-DDFAA6A00566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370" name="TextBox 3369">
          <a:extLst>
            <a:ext uri="{FF2B5EF4-FFF2-40B4-BE49-F238E27FC236}">
              <a16:creationId xmlns:a16="http://schemas.microsoft.com/office/drawing/2014/main" id="{0F955344-8CA4-455E-B543-E43668147B97}"/>
            </a:ext>
          </a:extLst>
        </xdr:cNvPr>
        <xdr:cNvSpPr txBox="1"/>
      </xdr:nvSpPr>
      <xdr:spPr>
        <a:xfrm>
          <a:off x="37442775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371" name="TextBox 3370">
          <a:extLst>
            <a:ext uri="{FF2B5EF4-FFF2-40B4-BE49-F238E27FC236}">
              <a16:creationId xmlns:a16="http://schemas.microsoft.com/office/drawing/2014/main" id="{25492EFF-5B0B-4ED6-9B2D-BF87A1AFA433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372" name="TextBox 3371">
          <a:extLst>
            <a:ext uri="{FF2B5EF4-FFF2-40B4-BE49-F238E27FC236}">
              <a16:creationId xmlns:a16="http://schemas.microsoft.com/office/drawing/2014/main" id="{04D062A9-99E7-4BA4-A7B0-A84B41B0A0F5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373" name="TextBox 3372">
          <a:extLst>
            <a:ext uri="{FF2B5EF4-FFF2-40B4-BE49-F238E27FC236}">
              <a16:creationId xmlns:a16="http://schemas.microsoft.com/office/drawing/2014/main" id="{69A4CE39-78B4-4AD7-BE70-290ECC77AD88}"/>
            </a:ext>
          </a:extLst>
        </xdr:cNvPr>
        <xdr:cNvSpPr txBox="1"/>
      </xdr:nvSpPr>
      <xdr:spPr>
        <a:xfrm>
          <a:off x="37442775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374" name="TextBox 3373">
          <a:extLst>
            <a:ext uri="{FF2B5EF4-FFF2-40B4-BE49-F238E27FC236}">
              <a16:creationId xmlns:a16="http://schemas.microsoft.com/office/drawing/2014/main" id="{7A8651C9-AED7-4902-AA03-7047201D34A1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375" name="TextBox 3374">
          <a:extLst>
            <a:ext uri="{FF2B5EF4-FFF2-40B4-BE49-F238E27FC236}">
              <a16:creationId xmlns:a16="http://schemas.microsoft.com/office/drawing/2014/main" id="{0DA13738-9E6C-4EFC-B4EC-713AC9BD07E3}"/>
            </a:ext>
          </a:extLst>
        </xdr:cNvPr>
        <xdr:cNvSpPr txBox="1"/>
      </xdr:nvSpPr>
      <xdr:spPr>
        <a:xfrm>
          <a:off x="37442775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376" name="TextBox 3375">
          <a:extLst>
            <a:ext uri="{FF2B5EF4-FFF2-40B4-BE49-F238E27FC236}">
              <a16:creationId xmlns:a16="http://schemas.microsoft.com/office/drawing/2014/main" id="{9D280716-9529-4B72-BC74-ED80A558CDAF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377" name="TextBox 3376">
          <a:extLst>
            <a:ext uri="{FF2B5EF4-FFF2-40B4-BE49-F238E27FC236}">
              <a16:creationId xmlns:a16="http://schemas.microsoft.com/office/drawing/2014/main" id="{8FCCDBDC-5B44-4772-9125-D11A8EE9EDD0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378" name="TextBox 3377">
          <a:extLst>
            <a:ext uri="{FF2B5EF4-FFF2-40B4-BE49-F238E27FC236}">
              <a16:creationId xmlns:a16="http://schemas.microsoft.com/office/drawing/2014/main" id="{ED85587D-5960-4E94-810D-9D710EFCEC18}"/>
            </a:ext>
          </a:extLst>
        </xdr:cNvPr>
        <xdr:cNvSpPr txBox="1"/>
      </xdr:nvSpPr>
      <xdr:spPr>
        <a:xfrm>
          <a:off x="37442775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379" name="TextBox 3378">
          <a:extLst>
            <a:ext uri="{FF2B5EF4-FFF2-40B4-BE49-F238E27FC236}">
              <a16:creationId xmlns:a16="http://schemas.microsoft.com/office/drawing/2014/main" id="{772B47C1-4865-460A-9C55-FB21766F58E8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380" name="TextBox 3379">
          <a:extLst>
            <a:ext uri="{FF2B5EF4-FFF2-40B4-BE49-F238E27FC236}">
              <a16:creationId xmlns:a16="http://schemas.microsoft.com/office/drawing/2014/main" id="{33EC58CB-E925-44B3-A26B-1FED525FB68D}"/>
            </a:ext>
          </a:extLst>
        </xdr:cNvPr>
        <xdr:cNvSpPr txBox="1"/>
      </xdr:nvSpPr>
      <xdr:spPr>
        <a:xfrm>
          <a:off x="37442775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381" name="TextBox 3380">
          <a:extLst>
            <a:ext uri="{FF2B5EF4-FFF2-40B4-BE49-F238E27FC236}">
              <a16:creationId xmlns:a16="http://schemas.microsoft.com/office/drawing/2014/main" id="{A4DDBD8A-9CE5-4E1F-8298-AD858D685A83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382" name="TextBox 3381">
          <a:extLst>
            <a:ext uri="{FF2B5EF4-FFF2-40B4-BE49-F238E27FC236}">
              <a16:creationId xmlns:a16="http://schemas.microsoft.com/office/drawing/2014/main" id="{C339619D-8A05-40D8-AD57-FC8C21E6F16C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383" name="TextBox 3382">
          <a:extLst>
            <a:ext uri="{FF2B5EF4-FFF2-40B4-BE49-F238E27FC236}">
              <a16:creationId xmlns:a16="http://schemas.microsoft.com/office/drawing/2014/main" id="{ADDA4CA9-CD08-4CA9-A223-3E815DAEAE7B}"/>
            </a:ext>
          </a:extLst>
        </xdr:cNvPr>
        <xdr:cNvSpPr txBox="1"/>
      </xdr:nvSpPr>
      <xdr:spPr>
        <a:xfrm>
          <a:off x="37442775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384" name="TextBox 3383">
          <a:extLst>
            <a:ext uri="{FF2B5EF4-FFF2-40B4-BE49-F238E27FC236}">
              <a16:creationId xmlns:a16="http://schemas.microsoft.com/office/drawing/2014/main" id="{DE27F868-7C81-47D7-A86E-C869DDF6BABF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385" name="TextBox 3384">
          <a:extLst>
            <a:ext uri="{FF2B5EF4-FFF2-40B4-BE49-F238E27FC236}">
              <a16:creationId xmlns:a16="http://schemas.microsoft.com/office/drawing/2014/main" id="{4B571004-3373-49AC-BF76-05A48C30F910}"/>
            </a:ext>
          </a:extLst>
        </xdr:cNvPr>
        <xdr:cNvSpPr txBox="1"/>
      </xdr:nvSpPr>
      <xdr:spPr>
        <a:xfrm>
          <a:off x="37442775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386" name="TextBox 3385">
          <a:extLst>
            <a:ext uri="{FF2B5EF4-FFF2-40B4-BE49-F238E27FC236}">
              <a16:creationId xmlns:a16="http://schemas.microsoft.com/office/drawing/2014/main" id="{855CB684-EDBA-4435-A0A8-998F7F851F9F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387" name="TextBox 3386">
          <a:extLst>
            <a:ext uri="{FF2B5EF4-FFF2-40B4-BE49-F238E27FC236}">
              <a16:creationId xmlns:a16="http://schemas.microsoft.com/office/drawing/2014/main" id="{081D4372-1D36-4DBC-BFF1-D61EDCDCC15B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388" name="TextBox 3387">
          <a:extLst>
            <a:ext uri="{FF2B5EF4-FFF2-40B4-BE49-F238E27FC236}">
              <a16:creationId xmlns:a16="http://schemas.microsoft.com/office/drawing/2014/main" id="{5C5D124C-86A3-4E71-8DBB-49F435F2825A}"/>
            </a:ext>
          </a:extLst>
        </xdr:cNvPr>
        <xdr:cNvSpPr txBox="1"/>
      </xdr:nvSpPr>
      <xdr:spPr>
        <a:xfrm>
          <a:off x="37442775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389" name="TextBox 3388">
          <a:extLst>
            <a:ext uri="{FF2B5EF4-FFF2-40B4-BE49-F238E27FC236}">
              <a16:creationId xmlns:a16="http://schemas.microsoft.com/office/drawing/2014/main" id="{F590EE04-2036-4FFE-B713-0864B3458ED3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390" name="TextBox 3389">
          <a:extLst>
            <a:ext uri="{FF2B5EF4-FFF2-40B4-BE49-F238E27FC236}">
              <a16:creationId xmlns:a16="http://schemas.microsoft.com/office/drawing/2014/main" id="{A455FB04-AE7A-494C-97E2-807C2A42D2A1}"/>
            </a:ext>
          </a:extLst>
        </xdr:cNvPr>
        <xdr:cNvSpPr txBox="1"/>
      </xdr:nvSpPr>
      <xdr:spPr>
        <a:xfrm>
          <a:off x="37442775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391" name="TextBox 3390">
          <a:extLst>
            <a:ext uri="{FF2B5EF4-FFF2-40B4-BE49-F238E27FC236}">
              <a16:creationId xmlns:a16="http://schemas.microsoft.com/office/drawing/2014/main" id="{AC8B1713-50F3-48A9-81E2-0273ED4E602C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392" name="TextBox 3391">
          <a:extLst>
            <a:ext uri="{FF2B5EF4-FFF2-40B4-BE49-F238E27FC236}">
              <a16:creationId xmlns:a16="http://schemas.microsoft.com/office/drawing/2014/main" id="{1C2F7C84-2649-44DB-BB1F-5FF30C8C4A1F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393" name="TextBox 3392">
          <a:extLst>
            <a:ext uri="{FF2B5EF4-FFF2-40B4-BE49-F238E27FC236}">
              <a16:creationId xmlns:a16="http://schemas.microsoft.com/office/drawing/2014/main" id="{95A86919-CF69-4145-9BFF-7900D3D3ADD5}"/>
            </a:ext>
          </a:extLst>
        </xdr:cNvPr>
        <xdr:cNvSpPr txBox="1"/>
      </xdr:nvSpPr>
      <xdr:spPr>
        <a:xfrm>
          <a:off x="37442775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394" name="TextBox 3393">
          <a:extLst>
            <a:ext uri="{FF2B5EF4-FFF2-40B4-BE49-F238E27FC236}">
              <a16:creationId xmlns:a16="http://schemas.microsoft.com/office/drawing/2014/main" id="{1666AD92-2920-4367-BEC6-BC16CFC9DCC9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395" name="TextBox 3394">
          <a:extLst>
            <a:ext uri="{FF2B5EF4-FFF2-40B4-BE49-F238E27FC236}">
              <a16:creationId xmlns:a16="http://schemas.microsoft.com/office/drawing/2014/main" id="{507143D5-57B0-4417-B2FD-9C25E4B692BE}"/>
            </a:ext>
          </a:extLst>
        </xdr:cNvPr>
        <xdr:cNvSpPr txBox="1"/>
      </xdr:nvSpPr>
      <xdr:spPr>
        <a:xfrm>
          <a:off x="37442775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396" name="TextBox 3395">
          <a:extLst>
            <a:ext uri="{FF2B5EF4-FFF2-40B4-BE49-F238E27FC236}">
              <a16:creationId xmlns:a16="http://schemas.microsoft.com/office/drawing/2014/main" id="{E60D9F6B-B42F-4FD3-A548-023A2DC16D26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397" name="TextBox 3396">
          <a:extLst>
            <a:ext uri="{FF2B5EF4-FFF2-40B4-BE49-F238E27FC236}">
              <a16:creationId xmlns:a16="http://schemas.microsoft.com/office/drawing/2014/main" id="{9FBE0AFB-98E3-48BE-8115-28990F7B051F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398" name="TextBox 3397">
          <a:extLst>
            <a:ext uri="{FF2B5EF4-FFF2-40B4-BE49-F238E27FC236}">
              <a16:creationId xmlns:a16="http://schemas.microsoft.com/office/drawing/2014/main" id="{7AEFD9FC-3D5A-49F3-9B7C-C421420F3B61}"/>
            </a:ext>
          </a:extLst>
        </xdr:cNvPr>
        <xdr:cNvSpPr txBox="1"/>
      </xdr:nvSpPr>
      <xdr:spPr>
        <a:xfrm>
          <a:off x="37442775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399" name="TextBox 3398">
          <a:extLst>
            <a:ext uri="{FF2B5EF4-FFF2-40B4-BE49-F238E27FC236}">
              <a16:creationId xmlns:a16="http://schemas.microsoft.com/office/drawing/2014/main" id="{A5D3169F-1264-4934-AB41-A51725FDF740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400" name="TextBox 3399">
          <a:extLst>
            <a:ext uri="{FF2B5EF4-FFF2-40B4-BE49-F238E27FC236}">
              <a16:creationId xmlns:a16="http://schemas.microsoft.com/office/drawing/2014/main" id="{6801760C-1F3E-4780-84E9-9BFD71CDAFBF}"/>
            </a:ext>
          </a:extLst>
        </xdr:cNvPr>
        <xdr:cNvSpPr txBox="1"/>
      </xdr:nvSpPr>
      <xdr:spPr>
        <a:xfrm>
          <a:off x="37442775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401" name="TextBox 3400">
          <a:extLst>
            <a:ext uri="{FF2B5EF4-FFF2-40B4-BE49-F238E27FC236}">
              <a16:creationId xmlns:a16="http://schemas.microsoft.com/office/drawing/2014/main" id="{A028383F-E4CB-4517-990E-40F14DF768BF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402" name="TextBox 3401">
          <a:extLst>
            <a:ext uri="{FF2B5EF4-FFF2-40B4-BE49-F238E27FC236}">
              <a16:creationId xmlns:a16="http://schemas.microsoft.com/office/drawing/2014/main" id="{4AE593C0-C81C-4195-B5A6-8FC385018DC9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403" name="TextBox 3402">
          <a:extLst>
            <a:ext uri="{FF2B5EF4-FFF2-40B4-BE49-F238E27FC236}">
              <a16:creationId xmlns:a16="http://schemas.microsoft.com/office/drawing/2014/main" id="{41085063-CE1B-4AEB-8294-2F11A40BD25B}"/>
            </a:ext>
          </a:extLst>
        </xdr:cNvPr>
        <xdr:cNvSpPr txBox="1"/>
      </xdr:nvSpPr>
      <xdr:spPr>
        <a:xfrm>
          <a:off x="37442775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404" name="TextBox 3403">
          <a:extLst>
            <a:ext uri="{FF2B5EF4-FFF2-40B4-BE49-F238E27FC236}">
              <a16:creationId xmlns:a16="http://schemas.microsoft.com/office/drawing/2014/main" id="{DE3800A3-3887-47EA-977A-C36DDB6696A5}"/>
            </a:ext>
          </a:extLst>
        </xdr:cNvPr>
        <xdr:cNvSpPr txBox="1"/>
      </xdr:nvSpPr>
      <xdr:spPr>
        <a:xfrm>
          <a:off x="37442775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405" name="TextBox 3404">
          <a:extLst>
            <a:ext uri="{FF2B5EF4-FFF2-40B4-BE49-F238E27FC236}">
              <a16:creationId xmlns:a16="http://schemas.microsoft.com/office/drawing/2014/main" id="{BD3A7B3F-C04B-4101-8A8C-E8EDE93F4D8B}"/>
            </a:ext>
          </a:extLst>
        </xdr:cNvPr>
        <xdr:cNvSpPr txBox="1"/>
      </xdr:nvSpPr>
      <xdr:spPr>
        <a:xfrm>
          <a:off x="37442775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406" name="TextBox 3405">
          <a:extLst>
            <a:ext uri="{FF2B5EF4-FFF2-40B4-BE49-F238E27FC236}">
              <a16:creationId xmlns:a16="http://schemas.microsoft.com/office/drawing/2014/main" id="{65472B1E-B881-45CF-B498-53F6D14BF85C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407" name="TextBox 3406">
          <a:extLst>
            <a:ext uri="{FF2B5EF4-FFF2-40B4-BE49-F238E27FC236}">
              <a16:creationId xmlns:a16="http://schemas.microsoft.com/office/drawing/2014/main" id="{C8C40AE1-D048-4A6B-A649-35C43EEA11D5}"/>
            </a:ext>
          </a:extLst>
        </xdr:cNvPr>
        <xdr:cNvSpPr txBox="1"/>
      </xdr:nvSpPr>
      <xdr:spPr>
        <a:xfrm>
          <a:off x="37442775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408" name="TextBox 3407">
          <a:extLst>
            <a:ext uri="{FF2B5EF4-FFF2-40B4-BE49-F238E27FC236}">
              <a16:creationId xmlns:a16="http://schemas.microsoft.com/office/drawing/2014/main" id="{56696D3C-52B8-4287-BCF2-8BCA010D0DEA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409" name="TextBox 3408">
          <a:extLst>
            <a:ext uri="{FF2B5EF4-FFF2-40B4-BE49-F238E27FC236}">
              <a16:creationId xmlns:a16="http://schemas.microsoft.com/office/drawing/2014/main" id="{42990751-0159-44E7-A2BA-60D172684433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410" name="TextBox 3409">
          <a:extLst>
            <a:ext uri="{FF2B5EF4-FFF2-40B4-BE49-F238E27FC236}">
              <a16:creationId xmlns:a16="http://schemas.microsoft.com/office/drawing/2014/main" id="{5836774E-582F-4D49-B0FC-745D2A51D3F2}"/>
            </a:ext>
          </a:extLst>
        </xdr:cNvPr>
        <xdr:cNvSpPr txBox="1"/>
      </xdr:nvSpPr>
      <xdr:spPr>
        <a:xfrm>
          <a:off x="37442775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411" name="TextBox 3410">
          <a:extLst>
            <a:ext uri="{FF2B5EF4-FFF2-40B4-BE49-F238E27FC236}">
              <a16:creationId xmlns:a16="http://schemas.microsoft.com/office/drawing/2014/main" id="{74868A18-7B36-4FAC-955C-5B220B45BD7B}"/>
            </a:ext>
          </a:extLst>
        </xdr:cNvPr>
        <xdr:cNvSpPr txBox="1"/>
      </xdr:nvSpPr>
      <xdr:spPr>
        <a:xfrm>
          <a:off x="37442775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412" name="TextBox 3411">
          <a:extLst>
            <a:ext uri="{FF2B5EF4-FFF2-40B4-BE49-F238E27FC236}">
              <a16:creationId xmlns:a16="http://schemas.microsoft.com/office/drawing/2014/main" id="{27D5282E-CB60-491A-9D7A-EA2AB1EC58DD}"/>
            </a:ext>
          </a:extLst>
        </xdr:cNvPr>
        <xdr:cNvSpPr txBox="1"/>
      </xdr:nvSpPr>
      <xdr:spPr>
        <a:xfrm>
          <a:off x="37442775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413" name="TextBox 3412">
          <a:extLst>
            <a:ext uri="{FF2B5EF4-FFF2-40B4-BE49-F238E27FC236}">
              <a16:creationId xmlns:a16="http://schemas.microsoft.com/office/drawing/2014/main" id="{4F6F47D8-A8B2-4C45-A126-C9B837BC0DFD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414" name="TextBox 3413">
          <a:extLst>
            <a:ext uri="{FF2B5EF4-FFF2-40B4-BE49-F238E27FC236}">
              <a16:creationId xmlns:a16="http://schemas.microsoft.com/office/drawing/2014/main" id="{13DDF362-AFFC-4E89-9304-ABB8F68E4BDC}"/>
            </a:ext>
          </a:extLst>
        </xdr:cNvPr>
        <xdr:cNvSpPr txBox="1"/>
      </xdr:nvSpPr>
      <xdr:spPr>
        <a:xfrm>
          <a:off x="37442775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415" name="TextBox 3414">
          <a:extLst>
            <a:ext uri="{FF2B5EF4-FFF2-40B4-BE49-F238E27FC236}">
              <a16:creationId xmlns:a16="http://schemas.microsoft.com/office/drawing/2014/main" id="{C6B4CAA8-758D-48D3-AAB2-FA9C6C9DFBA7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416" name="TextBox 3415">
          <a:extLst>
            <a:ext uri="{FF2B5EF4-FFF2-40B4-BE49-F238E27FC236}">
              <a16:creationId xmlns:a16="http://schemas.microsoft.com/office/drawing/2014/main" id="{9DFB2F23-165B-43AE-8204-5F68BF532DB2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417" name="TextBox 3416">
          <a:extLst>
            <a:ext uri="{FF2B5EF4-FFF2-40B4-BE49-F238E27FC236}">
              <a16:creationId xmlns:a16="http://schemas.microsoft.com/office/drawing/2014/main" id="{E8065CCC-911A-4FF9-9A49-2EA3C15241AE}"/>
            </a:ext>
          </a:extLst>
        </xdr:cNvPr>
        <xdr:cNvSpPr txBox="1"/>
      </xdr:nvSpPr>
      <xdr:spPr>
        <a:xfrm>
          <a:off x="37442775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418" name="TextBox 3417">
          <a:extLst>
            <a:ext uri="{FF2B5EF4-FFF2-40B4-BE49-F238E27FC236}">
              <a16:creationId xmlns:a16="http://schemas.microsoft.com/office/drawing/2014/main" id="{44DFC457-9B91-410D-A79A-A34B5E04F6D7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419" name="TextBox 3418">
          <a:extLst>
            <a:ext uri="{FF2B5EF4-FFF2-40B4-BE49-F238E27FC236}">
              <a16:creationId xmlns:a16="http://schemas.microsoft.com/office/drawing/2014/main" id="{6A5F9F3E-5D65-46DC-8E14-4AC25F520676}"/>
            </a:ext>
          </a:extLst>
        </xdr:cNvPr>
        <xdr:cNvSpPr txBox="1"/>
      </xdr:nvSpPr>
      <xdr:spPr>
        <a:xfrm>
          <a:off x="37442775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420" name="TextBox 3419">
          <a:extLst>
            <a:ext uri="{FF2B5EF4-FFF2-40B4-BE49-F238E27FC236}">
              <a16:creationId xmlns:a16="http://schemas.microsoft.com/office/drawing/2014/main" id="{6C99DB57-D986-44B5-8351-54A05A1195A4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421" name="TextBox 3420">
          <a:extLst>
            <a:ext uri="{FF2B5EF4-FFF2-40B4-BE49-F238E27FC236}">
              <a16:creationId xmlns:a16="http://schemas.microsoft.com/office/drawing/2014/main" id="{3AF6E477-5B91-4C0A-820A-DF1818B3DE2D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422" name="TextBox 3421">
          <a:extLst>
            <a:ext uri="{FF2B5EF4-FFF2-40B4-BE49-F238E27FC236}">
              <a16:creationId xmlns:a16="http://schemas.microsoft.com/office/drawing/2014/main" id="{76579BC6-32BF-4D3B-AD41-A2D9FEF40726}"/>
            </a:ext>
          </a:extLst>
        </xdr:cNvPr>
        <xdr:cNvSpPr txBox="1"/>
      </xdr:nvSpPr>
      <xdr:spPr>
        <a:xfrm>
          <a:off x="37442775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423" name="TextBox 3422">
          <a:extLst>
            <a:ext uri="{FF2B5EF4-FFF2-40B4-BE49-F238E27FC236}">
              <a16:creationId xmlns:a16="http://schemas.microsoft.com/office/drawing/2014/main" id="{D10B6662-E83A-4DCB-92E5-08285B278782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424" name="TextBox 3423">
          <a:extLst>
            <a:ext uri="{FF2B5EF4-FFF2-40B4-BE49-F238E27FC236}">
              <a16:creationId xmlns:a16="http://schemas.microsoft.com/office/drawing/2014/main" id="{F2946301-8E49-481C-93E5-F51EA92C593F}"/>
            </a:ext>
          </a:extLst>
        </xdr:cNvPr>
        <xdr:cNvSpPr txBox="1"/>
      </xdr:nvSpPr>
      <xdr:spPr>
        <a:xfrm>
          <a:off x="37442775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425" name="TextBox 3424">
          <a:extLst>
            <a:ext uri="{FF2B5EF4-FFF2-40B4-BE49-F238E27FC236}">
              <a16:creationId xmlns:a16="http://schemas.microsoft.com/office/drawing/2014/main" id="{AEE77888-6C1A-4282-B3D6-284AE0458219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426" name="TextBox 3425">
          <a:extLst>
            <a:ext uri="{FF2B5EF4-FFF2-40B4-BE49-F238E27FC236}">
              <a16:creationId xmlns:a16="http://schemas.microsoft.com/office/drawing/2014/main" id="{F394394A-2092-4255-8681-326CD1CE0410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427" name="TextBox 3426">
          <a:extLst>
            <a:ext uri="{FF2B5EF4-FFF2-40B4-BE49-F238E27FC236}">
              <a16:creationId xmlns:a16="http://schemas.microsoft.com/office/drawing/2014/main" id="{851A0BEA-050C-41B1-A7CE-9BEE245577EB}"/>
            </a:ext>
          </a:extLst>
        </xdr:cNvPr>
        <xdr:cNvSpPr txBox="1"/>
      </xdr:nvSpPr>
      <xdr:spPr>
        <a:xfrm>
          <a:off x="37442775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428" name="TextBox 3427">
          <a:extLst>
            <a:ext uri="{FF2B5EF4-FFF2-40B4-BE49-F238E27FC236}">
              <a16:creationId xmlns:a16="http://schemas.microsoft.com/office/drawing/2014/main" id="{AC4D9BE5-2571-4CB2-A1F5-0A95B512F13F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429" name="TextBox 3428">
          <a:extLst>
            <a:ext uri="{FF2B5EF4-FFF2-40B4-BE49-F238E27FC236}">
              <a16:creationId xmlns:a16="http://schemas.microsoft.com/office/drawing/2014/main" id="{B2651368-8044-4BF1-A77D-C09F0A860F62}"/>
            </a:ext>
          </a:extLst>
        </xdr:cNvPr>
        <xdr:cNvSpPr txBox="1"/>
      </xdr:nvSpPr>
      <xdr:spPr>
        <a:xfrm>
          <a:off x="37442775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430" name="TextBox 3429">
          <a:extLst>
            <a:ext uri="{FF2B5EF4-FFF2-40B4-BE49-F238E27FC236}">
              <a16:creationId xmlns:a16="http://schemas.microsoft.com/office/drawing/2014/main" id="{F3A934A0-EEE0-4099-B738-4EDBF549FC0B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431" name="TextBox 3430">
          <a:extLst>
            <a:ext uri="{FF2B5EF4-FFF2-40B4-BE49-F238E27FC236}">
              <a16:creationId xmlns:a16="http://schemas.microsoft.com/office/drawing/2014/main" id="{3D093A62-6908-4DB3-88D1-B944A6DA9D4C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432" name="TextBox 3431">
          <a:extLst>
            <a:ext uri="{FF2B5EF4-FFF2-40B4-BE49-F238E27FC236}">
              <a16:creationId xmlns:a16="http://schemas.microsoft.com/office/drawing/2014/main" id="{5DDCA174-E230-40EC-B348-FEF0FF9F2D28}"/>
            </a:ext>
          </a:extLst>
        </xdr:cNvPr>
        <xdr:cNvSpPr txBox="1"/>
      </xdr:nvSpPr>
      <xdr:spPr>
        <a:xfrm>
          <a:off x="37442775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433" name="TextBox 3432">
          <a:extLst>
            <a:ext uri="{FF2B5EF4-FFF2-40B4-BE49-F238E27FC236}">
              <a16:creationId xmlns:a16="http://schemas.microsoft.com/office/drawing/2014/main" id="{2DA4A49F-2C56-4D97-9779-309CEE79E9C8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434" name="TextBox 3433">
          <a:extLst>
            <a:ext uri="{FF2B5EF4-FFF2-40B4-BE49-F238E27FC236}">
              <a16:creationId xmlns:a16="http://schemas.microsoft.com/office/drawing/2014/main" id="{B08AB017-1A52-4321-99BD-A4E7F0143E65}"/>
            </a:ext>
          </a:extLst>
        </xdr:cNvPr>
        <xdr:cNvSpPr txBox="1"/>
      </xdr:nvSpPr>
      <xdr:spPr>
        <a:xfrm>
          <a:off x="37442775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435" name="TextBox 3434">
          <a:extLst>
            <a:ext uri="{FF2B5EF4-FFF2-40B4-BE49-F238E27FC236}">
              <a16:creationId xmlns:a16="http://schemas.microsoft.com/office/drawing/2014/main" id="{0F303718-5EB9-44B7-B1BF-E0296E1A773D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436" name="TextBox 3435">
          <a:extLst>
            <a:ext uri="{FF2B5EF4-FFF2-40B4-BE49-F238E27FC236}">
              <a16:creationId xmlns:a16="http://schemas.microsoft.com/office/drawing/2014/main" id="{381A5090-8DEB-4D2D-BFE8-F29F6A70B917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437" name="TextBox 3436">
          <a:extLst>
            <a:ext uri="{FF2B5EF4-FFF2-40B4-BE49-F238E27FC236}">
              <a16:creationId xmlns:a16="http://schemas.microsoft.com/office/drawing/2014/main" id="{BFDFBA54-C856-4E4C-8801-0B53906F977C}"/>
            </a:ext>
          </a:extLst>
        </xdr:cNvPr>
        <xdr:cNvSpPr txBox="1"/>
      </xdr:nvSpPr>
      <xdr:spPr>
        <a:xfrm>
          <a:off x="37442775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438" name="TextBox 3437">
          <a:extLst>
            <a:ext uri="{FF2B5EF4-FFF2-40B4-BE49-F238E27FC236}">
              <a16:creationId xmlns:a16="http://schemas.microsoft.com/office/drawing/2014/main" id="{D62639EE-3970-4CCB-954B-E77FDC42A7CA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439" name="TextBox 3438">
          <a:extLst>
            <a:ext uri="{FF2B5EF4-FFF2-40B4-BE49-F238E27FC236}">
              <a16:creationId xmlns:a16="http://schemas.microsoft.com/office/drawing/2014/main" id="{380CC026-6CD1-4113-AD02-EA3C456AA954}"/>
            </a:ext>
          </a:extLst>
        </xdr:cNvPr>
        <xdr:cNvSpPr txBox="1"/>
      </xdr:nvSpPr>
      <xdr:spPr>
        <a:xfrm>
          <a:off x="37442775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440" name="TextBox 3439">
          <a:extLst>
            <a:ext uri="{FF2B5EF4-FFF2-40B4-BE49-F238E27FC236}">
              <a16:creationId xmlns:a16="http://schemas.microsoft.com/office/drawing/2014/main" id="{5D97AC81-1CEA-485D-B5AF-6572FA59140E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441" name="TextBox 3440">
          <a:extLst>
            <a:ext uri="{FF2B5EF4-FFF2-40B4-BE49-F238E27FC236}">
              <a16:creationId xmlns:a16="http://schemas.microsoft.com/office/drawing/2014/main" id="{04E21E9F-5929-48AC-90D2-0D3825B23D8D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442" name="TextBox 3441">
          <a:extLst>
            <a:ext uri="{FF2B5EF4-FFF2-40B4-BE49-F238E27FC236}">
              <a16:creationId xmlns:a16="http://schemas.microsoft.com/office/drawing/2014/main" id="{D9056781-9D77-4431-8282-E32F4EB4F51D}"/>
            </a:ext>
          </a:extLst>
        </xdr:cNvPr>
        <xdr:cNvSpPr txBox="1"/>
      </xdr:nvSpPr>
      <xdr:spPr>
        <a:xfrm>
          <a:off x="37442775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443" name="TextBox 3442">
          <a:extLst>
            <a:ext uri="{FF2B5EF4-FFF2-40B4-BE49-F238E27FC236}">
              <a16:creationId xmlns:a16="http://schemas.microsoft.com/office/drawing/2014/main" id="{E58761A3-F155-4B55-A4AC-7A4D9C35CC53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444" name="TextBox 3443">
          <a:extLst>
            <a:ext uri="{FF2B5EF4-FFF2-40B4-BE49-F238E27FC236}">
              <a16:creationId xmlns:a16="http://schemas.microsoft.com/office/drawing/2014/main" id="{BDE5D70F-D008-453D-8EF1-AA21C35E4088}"/>
            </a:ext>
          </a:extLst>
        </xdr:cNvPr>
        <xdr:cNvSpPr txBox="1"/>
      </xdr:nvSpPr>
      <xdr:spPr>
        <a:xfrm>
          <a:off x="37442775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445" name="TextBox 3444">
          <a:extLst>
            <a:ext uri="{FF2B5EF4-FFF2-40B4-BE49-F238E27FC236}">
              <a16:creationId xmlns:a16="http://schemas.microsoft.com/office/drawing/2014/main" id="{F6AEDC19-A8CB-4ADD-9E02-2D1FAB97FE3E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446" name="TextBox 3445">
          <a:extLst>
            <a:ext uri="{FF2B5EF4-FFF2-40B4-BE49-F238E27FC236}">
              <a16:creationId xmlns:a16="http://schemas.microsoft.com/office/drawing/2014/main" id="{80792C42-4B20-4A55-8891-AB2EE084EADF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16</xdr:col>
      <xdr:colOff>6350</xdr:colOff>
      <xdr:row>0</xdr:row>
      <xdr:rowOff>0</xdr:rowOff>
    </xdr:from>
    <xdr:ext cx="65" cy="210500"/>
    <xdr:sp macro="" textlink="">
      <xdr:nvSpPr>
        <xdr:cNvPr id="3447" name="TextBox 3446">
          <a:extLst>
            <a:ext uri="{FF2B5EF4-FFF2-40B4-BE49-F238E27FC236}">
              <a16:creationId xmlns:a16="http://schemas.microsoft.com/office/drawing/2014/main" id="{0D5EFFE1-E297-494A-9991-549BB8DFA35F}"/>
            </a:ext>
          </a:extLst>
        </xdr:cNvPr>
        <xdr:cNvSpPr txBox="1"/>
      </xdr:nvSpPr>
      <xdr:spPr>
        <a:xfrm>
          <a:off x="3984942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16</xdr:col>
      <xdr:colOff>6350</xdr:colOff>
      <xdr:row>0</xdr:row>
      <xdr:rowOff>0</xdr:rowOff>
    </xdr:from>
    <xdr:ext cx="65" cy="209981"/>
    <xdr:sp macro="" textlink="">
      <xdr:nvSpPr>
        <xdr:cNvPr id="3448" name="TextBox 3447">
          <a:extLst>
            <a:ext uri="{FF2B5EF4-FFF2-40B4-BE49-F238E27FC236}">
              <a16:creationId xmlns:a16="http://schemas.microsoft.com/office/drawing/2014/main" id="{56F8BF58-0E10-45B0-A409-00E9BA481CE6}"/>
            </a:ext>
          </a:extLst>
        </xdr:cNvPr>
        <xdr:cNvSpPr txBox="1"/>
      </xdr:nvSpPr>
      <xdr:spPr>
        <a:xfrm>
          <a:off x="39849425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16</xdr:col>
      <xdr:colOff>6350</xdr:colOff>
      <xdr:row>0</xdr:row>
      <xdr:rowOff>0</xdr:rowOff>
    </xdr:from>
    <xdr:ext cx="65" cy="210500"/>
    <xdr:sp macro="" textlink="">
      <xdr:nvSpPr>
        <xdr:cNvPr id="3449" name="TextBox 3448">
          <a:extLst>
            <a:ext uri="{FF2B5EF4-FFF2-40B4-BE49-F238E27FC236}">
              <a16:creationId xmlns:a16="http://schemas.microsoft.com/office/drawing/2014/main" id="{9C929FF6-DAA2-4CBA-A2FE-8B8B801772B6}"/>
            </a:ext>
          </a:extLst>
        </xdr:cNvPr>
        <xdr:cNvSpPr txBox="1"/>
      </xdr:nvSpPr>
      <xdr:spPr>
        <a:xfrm>
          <a:off x="3984942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16</xdr:col>
      <xdr:colOff>6350</xdr:colOff>
      <xdr:row>0</xdr:row>
      <xdr:rowOff>0</xdr:rowOff>
    </xdr:from>
    <xdr:ext cx="65" cy="210500"/>
    <xdr:sp macro="" textlink="">
      <xdr:nvSpPr>
        <xdr:cNvPr id="3450" name="TextBox 3449">
          <a:extLst>
            <a:ext uri="{FF2B5EF4-FFF2-40B4-BE49-F238E27FC236}">
              <a16:creationId xmlns:a16="http://schemas.microsoft.com/office/drawing/2014/main" id="{79E0C90D-F75E-4B01-8AED-F60DC4C60BB9}"/>
            </a:ext>
          </a:extLst>
        </xdr:cNvPr>
        <xdr:cNvSpPr txBox="1"/>
      </xdr:nvSpPr>
      <xdr:spPr>
        <a:xfrm>
          <a:off x="3984942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451" name="TextBox 3450">
          <a:extLst>
            <a:ext uri="{FF2B5EF4-FFF2-40B4-BE49-F238E27FC236}">
              <a16:creationId xmlns:a16="http://schemas.microsoft.com/office/drawing/2014/main" id="{B4D72DE6-53A5-4B08-8295-D23F4A8C0CB1}"/>
            </a:ext>
          </a:extLst>
        </xdr:cNvPr>
        <xdr:cNvSpPr txBox="1"/>
      </xdr:nvSpPr>
      <xdr:spPr>
        <a:xfrm>
          <a:off x="37442775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452" name="TextBox 3451">
          <a:extLst>
            <a:ext uri="{FF2B5EF4-FFF2-40B4-BE49-F238E27FC236}">
              <a16:creationId xmlns:a16="http://schemas.microsoft.com/office/drawing/2014/main" id="{875E0CDF-AC9E-4A06-B872-4DE5DF8DAFBA}"/>
            </a:ext>
          </a:extLst>
        </xdr:cNvPr>
        <xdr:cNvSpPr txBox="1"/>
      </xdr:nvSpPr>
      <xdr:spPr>
        <a:xfrm>
          <a:off x="37442775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453" name="TextBox 3452">
          <a:extLst>
            <a:ext uri="{FF2B5EF4-FFF2-40B4-BE49-F238E27FC236}">
              <a16:creationId xmlns:a16="http://schemas.microsoft.com/office/drawing/2014/main" id="{41D2049F-7B49-4E38-A42F-EA7E300DCBBD}"/>
            </a:ext>
          </a:extLst>
        </xdr:cNvPr>
        <xdr:cNvSpPr txBox="1"/>
      </xdr:nvSpPr>
      <xdr:spPr>
        <a:xfrm>
          <a:off x="37442775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454" name="TextBox 3453">
          <a:extLst>
            <a:ext uri="{FF2B5EF4-FFF2-40B4-BE49-F238E27FC236}">
              <a16:creationId xmlns:a16="http://schemas.microsoft.com/office/drawing/2014/main" id="{05A32C4F-7E9B-4050-82AC-7BDD80D251B4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455" name="TextBox 3454">
          <a:extLst>
            <a:ext uri="{FF2B5EF4-FFF2-40B4-BE49-F238E27FC236}">
              <a16:creationId xmlns:a16="http://schemas.microsoft.com/office/drawing/2014/main" id="{DDAD1BA3-ED4E-4042-896A-07465B356C8C}"/>
            </a:ext>
          </a:extLst>
        </xdr:cNvPr>
        <xdr:cNvSpPr txBox="1"/>
      </xdr:nvSpPr>
      <xdr:spPr>
        <a:xfrm>
          <a:off x="37442775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456" name="TextBox 3455">
          <a:extLst>
            <a:ext uri="{FF2B5EF4-FFF2-40B4-BE49-F238E27FC236}">
              <a16:creationId xmlns:a16="http://schemas.microsoft.com/office/drawing/2014/main" id="{B4FFD1EA-2434-4EAB-AFBF-0DC72841E000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457" name="TextBox 3456">
          <a:extLst>
            <a:ext uri="{FF2B5EF4-FFF2-40B4-BE49-F238E27FC236}">
              <a16:creationId xmlns:a16="http://schemas.microsoft.com/office/drawing/2014/main" id="{E6A83322-56CF-4552-9E95-AF96D93EC79E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458" name="TextBox 3457">
          <a:extLst>
            <a:ext uri="{FF2B5EF4-FFF2-40B4-BE49-F238E27FC236}">
              <a16:creationId xmlns:a16="http://schemas.microsoft.com/office/drawing/2014/main" id="{34A312D9-5DE2-47FC-9435-F9FD805EDB04}"/>
            </a:ext>
          </a:extLst>
        </xdr:cNvPr>
        <xdr:cNvSpPr txBox="1"/>
      </xdr:nvSpPr>
      <xdr:spPr>
        <a:xfrm>
          <a:off x="37442775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459" name="TextBox 3458">
          <a:extLst>
            <a:ext uri="{FF2B5EF4-FFF2-40B4-BE49-F238E27FC236}">
              <a16:creationId xmlns:a16="http://schemas.microsoft.com/office/drawing/2014/main" id="{BE4A0942-8BA6-4716-A68A-D9DD12888BBC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460" name="TextBox 3459">
          <a:extLst>
            <a:ext uri="{FF2B5EF4-FFF2-40B4-BE49-F238E27FC236}">
              <a16:creationId xmlns:a16="http://schemas.microsoft.com/office/drawing/2014/main" id="{40F4382A-9B87-41C0-B872-54FCD293E168}"/>
            </a:ext>
          </a:extLst>
        </xdr:cNvPr>
        <xdr:cNvSpPr txBox="1"/>
      </xdr:nvSpPr>
      <xdr:spPr>
        <a:xfrm>
          <a:off x="37442775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461" name="TextBox 3460">
          <a:extLst>
            <a:ext uri="{FF2B5EF4-FFF2-40B4-BE49-F238E27FC236}">
              <a16:creationId xmlns:a16="http://schemas.microsoft.com/office/drawing/2014/main" id="{6E0199AC-D9EE-4F1C-8448-5987FA1B73B5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462" name="TextBox 3461">
          <a:extLst>
            <a:ext uri="{FF2B5EF4-FFF2-40B4-BE49-F238E27FC236}">
              <a16:creationId xmlns:a16="http://schemas.microsoft.com/office/drawing/2014/main" id="{D6D0A9BC-3D47-4E40-8FA9-18DDAB71BE15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463" name="TextBox 3462">
          <a:extLst>
            <a:ext uri="{FF2B5EF4-FFF2-40B4-BE49-F238E27FC236}">
              <a16:creationId xmlns:a16="http://schemas.microsoft.com/office/drawing/2014/main" id="{76CD71F3-BED0-4933-A601-68BBBC8B1135}"/>
            </a:ext>
          </a:extLst>
        </xdr:cNvPr>
        <xdr:cNvSpPr txBox="1"/>
      </xdr:nvSpPr>
      <xdr:spPr>
        <a:xfrm>
          <a:off x="37442775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464" name="TextBox 3463">
          <a:extLst>
            <a:ext uri="{FF2B5EF4-FFF2-40B4-BE49-F238E27FC236}">
              <a16:creationId xmlns:a16="http://schemas.microsoft.com/office/drawing/2014/main" id="{8498167F-DB5C-4138-90DB-94E8C2BB5FB5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465" name="TextBox 3464">
          <a:extLst>
            <a:ext uri="{FF2B5EF4-FFF2-40B4-BE49-F238E27FC236}">
              <a16:creationId xmlns:a16="http://schemas.microsoft.com/office/drawing/2014/main" id="{DE314BEF-D29E-4676-8897-43142E0736D8}"/>
            </a:ext>
          </a:extLst>
        </xdr:cNvPr>
        <xdr:cNvSpPr txBox="1"/>
      </xdr:nvSpPr>
      <xdr:spPr>
        <a:xfrm>
          <a:off x="37442775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466" name="TextBox 3465">
          <a:extLst>
            <a:ext uri="{FF2B5EF4-FFF2-40B4-BE49-F238E27FC236}">
              <a16:creationId xmlns:a16="http://schemas.microsoft.com/office/drawing/2014/main" id="{64209E30-9A69-40FB-A55B-FD40CF7114B4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467" name="TextBox 3466">
          <a:extLst>
            <a:ext uri="{FF2B5EF4-FFF2-40B4-BE49-F238E27FC236}">
              <a16:creationId xmlns:a16="http://schemas.microsoft.com/office/drawing/2014/main" id="{3F4AC8E3-0F75-46C2-8EC4-1F8539EEF9E7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468" name="TextBox 3467">
          <a:extLst>
            <a:ext uri="{FF2B5EF4-FFF2-40B4-BE49-F238E27FC236}">
              <a16:creationId xmlns:a16="http://schemas.microsoft.com/office/drawing/2014/main" id="{BD6151BE-435B-4C31-B410-FEC397FE6980}"/>
            </a:ext>
          </a:extLst>
        </xdr:cNvPr>
        <xdr:cNvSpPr txBox="1"/>
      </xdr:nvSpPr>
      <xdr:spPr>
        <a:xfrm>
          <a:off x="37442775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469" name="TextBox 3468">
          <a:extLst>
            <a:ext uri="{FF2B5EF4-FFF2-40B4-BE49-F238E27FC236}">
              <a16:creationId xmlns:a16="http://schemas.microsoft.com/office/drawing/2014/main" id="{E2155B89-EC61-4286-B61A-CE24C735E7F4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470" name="TextBox 3469">
          <a:extLst>
            <a:ext uri="{FF2B5EF4-FFF2-40B4-BE49-F238E27FC236}">
              <a16:creationId xmlns:a16="http://schemas.microsoft.com/office/drawing/2014/main" id="{417D2161-70E8-48D8-A60B-006995622784}"/>
            </a:ext>
          </a:extLst>
        </xdr:cNvPr>
        <xdr:cNvSpPr txBox="1"/>
      </xdr:nvSpPr>
      <xdr:spPr>
        <a:xfrm>
          <a:off x="37442775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471" name="TextBox 3470">
          <a:extLst>
            <a:ext uri="{FF2B5EF4-FFF2-40B4-BE49-F238E27FC236}">
              <a16:creationId xmlns:a16="http://schemas.microsoft.com/office/drawing/2014/main" id="{7D6FBA21-60F1-417A-A6F2-6B962E9EA293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472" name="TextBox 3471">
          <a:extLst>
            <a:ext uri="{FF2B5EF4-FFF2-40B4-BE49-F238E27FC236}">
              <a16:creationId xmlns:a16="http://schemas.microsoft.com/office/drawing/2014/main" id="{EE4ACC39-4A51-4E12-A155-FA180C300409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473" name="TextBox 3472">
          <a:extLst>
            <a:ext uri="{FF2B5EF4-FFF2-40B4-BE49-F238E27FC236}">
              <a16:creationId xmlns:a16="http://schemas.microsoft.com/office/drawing/2014/main" id="{42FD31D5-657E-4962-A0CE-7FFE9D4E1687}"/>
            </a:ext>
          </a:extLst>
        </xdr:cNvPr>
        <xdr:cNvSpPr txBox="1"/>
      </xdr:nvSpPr>
      <xdr:spPr>
        <a:xfrm>
          <a:off x="37442775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474" name="TextBox 3473">
          <a:extLst>
            <a:ext uri="{FF2B5EF4-FFF2-40B4-BE49-F238E27FC236}">
              <a16:creationId xmlns:a16="http://schemas.microsoft.com/office/drawing/2014/main" id="{485FB854-96C3-4F61-8FEB-59BB96DE74D9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475" name="TextBox 3474">
          <a:extLst>
            <a:ext uri="{FF2B5EF4-FFF2-40B4-BE49-F238E27FC236}">
              <a16:creationId xmlns:a16="http://schemas.microsoft.com/office/drawing/2014/main" id="{7AF77830-FCA3-4B3E-9C29-5F6CE894EB81}"/>
            </a:ext>
          </a:extLst>
        </xdr:cNvPr>
        <xdr:cNvSpPr txBox="1"/>
      </xdr:nvSpPr>
      <xdr:spPr>
        <a:xfrm>
          <a:off x="37442775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476" name="TextBox 3475">
          <a:extLst>
            <a:ext uri="{FF2B5EF4-FFF2-40B4-BE49-F238E27FC236}">
              <a16:creationId xmlns:a16="http://schemas.microsoft.com/office/drawing/2014/main" id="{4E00BBA5-F8A3-4F50-9956-1FDEADF035F6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477" name="TextBox 3476">
          <a:extLst>
            <a:ext uri="{FF2B5EF4-FFF2-40B4-BE49-F238E27FC236}">
              <a16:creationId xmlns:a16="http://schemas.microsoft.com/office/drawing/2014/main" id="{C05283A4-4B22-4267-9BBF-5C00EBC07734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478" name="TextBox 3477">
          <a:extLst>
            <a:ext uri="{FF2B5EF4-FFF2-40B4-BE49-F238E27FC236}">
              <a16:creationId xmlns:a16="http://schemas.microsoft.com/office/drawing/2014/main" id="{3EFFAB46-BB56-4815-8C83-13CAC3299085}"/>
            </a:ext>
          </a:extLst>
        </xdr:cNvPr>
        <xdr:cNvSpPr txBox="1"/>
      </xdr:nvSpPr>
      <xdr:spPr>
        <a:xfrm>
          <a:off x="37442775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479" name="TextBox 3478">
          <a:extLst>
            <a:ext uri="{FF2B5EF4-FFF2-40B4-BE49-F238E27FC236}">
              <a16:creationId xmlns:a16="http://schemas.microsoft.com/office/drawing/2014/main" id="{1BE9075A-AE04-49C1-B5BD-0A4C7FED04F4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480" name="TextBox 3479">
          <a:extLst>
            <a:ext uri="{FF2B5EF4-FFF2-40B4-BE49-F238E27FC236}">
              <a16:creationId xmlns:a16="http://schemas.microsoft.com/office/drawing/2014/main" id="{A298AA72-E454-4A21-B901-B870D80BD76B}"/>
            </a:ext>
          </a:extLst>
        </xdr:cNvPr>
        <xdr:cNvSpPr txBox="1"/>
      </xdr:nvSpPr>
      <xdr:spPr>
        <a:xfrm>
          <a:off x="37442775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481" name="TextBox 3480">
          <a:extLst>
            <a:ext uri="{FF2B5EF4-FFF2-40B4-BE49-F238E27FC236}">
              <a16:creationId xmlns:a16="http://schemas.microsoft.com/office/drawing/2014/main" id="{43BFB22D-685E-4FDD-8EBA-F62F90890CA6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482" name="TextBox 3481">
          <a:extLst>
            <a:ext uri="{FF2B5EF4-FFF2-40B4-BE49-F238E27FC236}">
              <a16:creationId xmlns:a16="http://schemas.microsoft.com/office/drawing/2014/main" id="{2F32E2A8-285E-4A7A-97C6-9FCD58A41FA5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483" name="TextBox 3482">
          <a:extLst>
            <a:ext uri="{FF2B5EF4-FFF2-40B4-BE49-F238E27FC236}">
              <a16:creationId xmlns:a16="http://schemas.microsoft.com/office/drawing/2014/main" id="{E854DDF5-F3D8-465D-83CA-40654545F275}"/>
            </a:ext>
          </a:extLst>
        </xdr:cNvPr>
        <xdr:cNvSpPr txBox="1"/>
      </xdr:nvSpPr>
      <xdr:spPr>
        <a:xfrm>
          <a:off x="37442775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484" name="TextBox 3483">
          <a:extLst>
            <a:ext uri="{FF2B5EF4-FFF2-40B4-BE49-F238E27FC236}">
              <a16:creationId xmlns:a16="http://schemas.microsoft.com/office/drawing/2014/main" id="{C6475A43-12B3-4D3A-8787-EADEE3FEB730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485" name="TextBox 3484">
          <a:extLst>
            <a:ext uri="{FF2B5EF4-FFF2-40B4-BE49-F238E27FC236}">
              <a16:creationId xmlns:a16="http://schemas.microsoft.com/office/drawing/2014/main" id="{78F53707-EE1C-45D1-A364-9255474FD124}"/>
            </a:ext>
          </a:extLst>
        </xdr:cNvPr>
        <xdr:cNvSpPr txBox="1"/>
      </xdr:nvSpPr>
      <xdr:spPr>
        <a:xfrm>
          <a:off x="37442775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486" name="TextBox 3485">
          <a:extLst>
            <a:ext uri="{FF2B5EF4-FFF2-40B4-BE49-F238E27FC236}">
              <a16:creationId xmlns:a16="http://schemas.microsoft.com/office/drawing/2014/main" id="{6950CCA4-4FFE-4FBD-AF76-F3DC82FA3136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487" name="TextBox 3486">
          <a:extLst>
            <a:ext uri="{FF2B5EF4-FFF2-40B4-BE49-F238E27FC236}">
              <a16:creationId xmlns:a16="http://schemas.microsoft.com/office/drawing/2014/main" id="{33BCF424-7D13-487C-8174-CD4E78F49650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488" name="TextBox 3487">
          <a:extLst>
            <a:ext uri="{FF2B5EF4-FFF2-40B4-BE49-F238E27FC236}">
              <a16:creationId xmlns:a16="http://schemas.microsoft.com/office/drawing/2014/main" id="{7886F074-2DF2-4209-B1A7-98E3F5393B63}"/>
            </a:ext>
          </a:extLst>
        </xdr:cNvPr>
        <xdr:cNvSpPr txBox="1"/>
      </xdr:nvSpPr>
      <xdr:spPr>
        <a:xfrm>
          <a:off x="37442775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489" name="TextBox 3488">
          <a:extLst>
            <a:ext uri="{FF2B5EF4-FFF2-40B4-BE49-F238E27FC236}">
              <a16:creationId xmlns:a16="http://schemas.microsoft.com/office/drawing/2014/main" id="{71F6B4CF-5684-40F0-B52A-FF3AB622C404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490" name="TextBox 3489">
          <a:extLst>
            <a:ext uri="{FF2B5EF4-FFF2-40B4-BE49-F238E27FC236}">
              <a16:creationId xmlns:a16="http://schemas.microsoft.com/office/drawing/2014/main" id="{AED9A95C-A446-4106-9060-6914960F7197}"/>
            </a:ext>
          </a:extLst>
        </xdr:cNvPr>
        <xdr:cNvSpPr txBox="1"/>
      </xdr:nvSpPr>
      <xdr:spPr>
        <a:xfrm>
          <a:off x="37442775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491" name="TextBox 3490">
          <a:extLst>
            <a:ext uri="{FF2B5EF4-FFF2-40B4-BE49-F238E27FC236}">
              <a16:creationId xmlns:a16="http://schemas.microsoft.com/office/drawing/2014/main" id="{081F2FD7-EE96-41C7-A128-672C9DD29D62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492" name="TextBox 3491">
          <a:extLst>
            <a:ext uri="{FF2B5EF4-FFF2-40B4-BE49-F238E27FC236}">
              <a16:creationId xmlns:a16="http://schemas.microsoft.com/office/drawing/2014/main" id="{33FA9281-D1E2-4E0B-A10F-074182E5B554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493" name="TextBox 3492">
          <a:extLst>
            <a:ext uri="{FF2B5EF4-FFF2-40B4-BE49-F238E27FC236}">
              <a16:creationId xmlns:a16="http://schemas.microsoft.com/office/drawing/2014/main" id="{9050677D-E322-4837-B8BA-5EEAD879D026}"/>
            </a:ext>
          </a:extLst>
        </xdr:cNvPr>
        <xdr:cNvSpPr txBox="1"/>
      </xdr:nvSpPr>
      <xdr:spPr>
        <a:xfrm>
          <a:off x="37442775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494" name="TextBox 3493">
          <a:extLst>
            <a:ext uri="{FF2B5EF4-FFF2-40B4-BE49-F238E27FC236}">
              <a16:creationId xmlns:a16="http://schemas.microsoft.com/office/drawing/2014/main" id="{6C7C4147-B416-494C-A897-D1CC0244172D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495" name="TextBox 3494">
          <a:extLst>
            <a:ext uri="{FF2B5EF4-FFF2-40B4-BE49-F238E27FC236}">
              <a16:creationId xmlns:a16="http://schemas.microsoft.com/office/drawing/2014/main" id="{FCEF76B7-E9DD-4387-A6AF-60FF6A1E3DD6}"/>
            </a:ext>
          </a:extLst>
        </xdr:cNvPr>
        <xdr:cNvSpPr txBox="1"/>
      </xdr:nvSpPr>
      <xdr:spPr>
        <a:xfrm>
          <a:off x="37442775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496" name="TextBox 3495">
          <a:extLst>
            <a:ext uri="{FF2B5EF4-FFF2-40B4-BE49-F238E27FC236}">
              <a16:creationId xmlns:a16="http://schemas.microsoft.com/office/drawing/2014/main" id="{88E2F48A-CFA7-4491-96ED-E824809CD9B5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497" name="TextBox 3496">
          <a:extLst>
            <a:ext uri="{FF2B5EF4-FFF2-40B4-BE49-F238E27FC236}">
              <a16:creationId xmlns:a16="http://schemas.microsoft.com/office/drawing/2014/main" id="{42756F59-BD9C-472B-BBD3-F0D542173ECA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498" name="TextBox 3497">
          <a:extLst>
            <a:ext uri="{FF2B5EF4-FFF2-40B4-BE49-F238E27FC236}">
              <a16:creationId xmlns:a16="http://schemas.microsoft.com/office/drawing/2014/main" id="{E120114D-0FAF-4A7A-AF69-883C7F87C35F}"/>
            </a:ext>
          </a:extLst>
        </xdr:cNvPr>
        <xdr:cNvSpPr txBox="1"/>
      </xdr:nvSpPr>
      <xdr:spPr>
        <a:xfrm>
          <a:off x="37442775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499" name="TextBox 3498">
          <a:extLst>
            <a:ext uri="{FF2B5EF4-FFF2-40B4-BE49-F238E27FC236}">
              <a16:creationId xmlns:a16="http://schemas.microsoft.com/office/drawing/2014/main" id="{BCC76B1A-EA20-4FD4-9C8A-73B6535C3191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500" name="TextBox 3499">
          <a:extLst>
            <a:ext uri="{FF2B5EF4-FFF2-40B4-BE49-F238E27FC236}">
              <a16:creationId xmlns:a16="http://schemas.microsoft.com/office/drawing/2014/main" id="{8C54AD6B-1E63-43FD-87BA-95232F2F5466}"/>
            </a:ext>
          </a:extLst>
        </xdr:cNvPr>
        <xdr:cNvSpPr txBox="1"/>
      </xdr:nvSpPr>
      <xdr:spPr>
        <a:xfrm>
          <a:off x="37442775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501" name="TextBox 3500">
          <a:extLst>
            <a:ext uri="{FF2B5EF4-FFF2-40B4-BE49-F238E27FC236}">
              <a16:creationId xmlns:a16="http://schemas.microsoft.com/office/drawing/2014/main" id="{926C3309-A2E2-4B2F-8BF0-2A0B6A0E3E95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502" name="TextBox 3501">
          <a:extLst>
            <a:ext uri="{FF2B5EF4-FFF2-40B4-BE49-F238E27FC236}">
              <a16:creationId xmlns:a16="http://schemas.microsoft.com/office/drawing/2014/main" id="{04F57E28-2731-4593-9496-DB8F19375C3C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503" name="TextBox 3502">
          <a:extLst>
            <a:ext uri="{FF2B5EF4-FFF2-40B4-BE49-F238E27FC236}">
              <a16:creationId xmlns:a16="http://schemas.microsoft.com/office/drawing/2014/main" id="{A5CACCA9-B037-493D-9A43-95AA5F90DEA1}"/>
            </a:ext>
          </a:extLst>
        </xdr:cNvPr>
        <xdr:cNvSpPr txBox="1"/>
      </xdr:nvSpPr>
      <xdr:spPr>
        <a:xfrm>
          <a:off x="37442775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504" name="TextBox 3503">
          <a:extLst>
            <a:ext uri="{FF2B5EF4-FFF2-40B4-BE49-F238E27FC236}">
              <a16:creationId xmlns:a16="http://schemas.microsoft.com/office/drawing/2014/main" id="{7432644A-052E-4DCD-A56A-CFC66EEC0DD9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505" name="TextBox 3504">
          <a:extLst>
            <a:ext uri="{FF2B5EF4-FFF2-40B4-BE49-F238E27FC236}">
              <a16:creationId xmlns:a16="http://schemas.microsoft.com/office/drawing/2014/main" id="{3F538706-2274-4D28-AE04-7B760AFFADF4}"/>
            </a:ext>
          </a:extLst>
        </xdr:cNvPr>
        <xdr:cNvSpPr txBox="1"/>
      </xdr:nvSpPr>
      <xdr:spPr>
        <a:xfrm>
          <a:off x="37442775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506" name="TextBox 3505">
          <a:extLst>
            <a:ext uri="{FF2B5EF4-FFF2-40B4-BE49-F238E27FC236}">
              <a16:creationId xmlns:a16="http://schemas.microsoft.com/office/drawing/2014/main" id="{09BE5A0C-809A-4AA7-8C28-9BFD03B379C5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507" name="TextBox 3506">
          <a:extLst>
            <a:ext uri="{FF2B5EF4-FFF2-40B4-BE49-F238E27FC236}">
              <a16:creationId xmlns:a16="http://schemas.microsoft.com/office/drawing/2014/main" id="{BE51007E-F2B3-46A6-956B-25DC1FBFD34A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508" name="TextBox 3507">
          <a:extLst>
            <a:ext uri="{FF2B5EF4-FFF2-40B4-BE49-F238E27FC236}">
              <a16:creationId xmlns:a16="http://schemas.microsoft.com/office/drawing/2014/main" id="{4C72144E-164F-4566-8FF3-51AD76FFD1D8}"/>
            </a:ext>
          </a:extLst>
        </xdr:cNvPr>
        <xdr:cNvSpPr txBox="1"/>
      </xdr:nvSpPr>
      <xdr:spPr>
        <a:xfrm>
          <a:off x="37442775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509" name="TextBox 3508">
          <a:extLst>
            <a:ext uri="{FF2B5EF4-FFF2-40B4-BE49-F238E27FC236}">
              <a16:creationId xmlns:a16="http://schemas.microsoft.com/office/drawing/2014/main" id="{0C8C3CED-0010-432D-8017-8EB85D800BF0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510" name="TextBox 3509">
          <a:extLst>
            <a:ext uri="{FF2B5EF4-FFF2-40B4-BE49-F238E27FC236}">
              <a16:creationId xmlns:a16="http://schemas.microsoft.com/office/drawing/2014/main" id="{E510EFB4-24D5-4FA4-A636-A72CD66B2ED4}"/>
            </a:ext>
          </a:extLst>
        </xdr:cNvPr>
        <xdr:cNvSpPr txBox="1"/>
      </xdr:nvSpPr>
      <xdr:spPr>
        <a:xfrm>
          <a:off x="37442775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511" name="TextBox 3510">
          <a:extLst>
            <a:ext uri="{FF2B5EF4-FFF2-40B4-BE49-F238E27FC236}">
              <a16:creationId xmlns:a16="http://schemas.microsoft.com/office/drawing/2014/main" id="{A902B21E-9371-4B8D-AD1B-3D9033053816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512" name="TextBox 3511">
          <a:extLst>
            <a:ext uri="{FF2B5EF4-FFF2-40B4-BE49-F238E27FC236}">
              <a16:creationId xmlns:a16="http://schemas.microsoft.com/office/drawing/2014/main" id="{7C6F2E8A-D768-4D5D-BEE3-6028BB751CB9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513" name="TextBox 3512">
          <a:extLst>
            <a:ext uri="{FF2B5EF4-FFF2-40B4-BE49-F238E27FC236}">
              <a16:creationId xmlns:a16="http://schemas.microsoft.com/office/drawing/2014/main" id="{1157C952-BF79-484B-93E7-4915CE216D07}"/>
            </a:ext>
          </a:extLst>
        </xdr:cNvPr>
        <xdr:cNvSpPr txBox="1"/>
      </xdr:nvSpPr>
      <xdr:spPr>
        <a:xfrm>
          <a:off x="37442775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514" name="TextBox 3513">
          <a:extLst>
            <a:ext uri="{FF2B5EF4-FFF2-40B4-BE49-F238E27FC236}">
              <a16:creationId xmlns:a16="http://schemas.microsoft.com/office/drawing/2014/main" id="{1BE6FA74-6C2C-4261-BE04-32AA4AEBB12B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515" name="TextBox 3514">
          <a:extLst>
            <a:ext uri="{FF2B5EF4-FFF2-40B4-BE49-F238E27FC236}">
              <a16:creationId xmlns:a16="http://schemas.microsoft.com/office/drawing/2014/main" id="{3D195BCC-9D4B-4211-A3D8-C478A814F841}"/>
            </a:ext>
          </a:extLst>
        </xdr:cNvPr>
        <xdr:cNvSpPr txBox="1"/>
      </xdr:nvSpPr>
      <xdr:spPr>
        <a:xfrm>
          <a:off x="37442775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516" name="TextBox 3515">
          <a:extLst>
            <a:ext uri="{FF2B5EF4-FFF2-40B4-BE49-F238E27FC236}">
              <a16:creationId xmlns:a16="http://schemas.microsoft.com/office/drawing/2014/main" id="{7C7CAA9C-EF15-4464-B47F-03BDF6975124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517" name="TextBox 3516">
          <a:extLst>
            <a:ext uri="{FF2B5EF4-FFF2-40B4-BE49-F238E27FC236}">
              <a16:creationId xmlns:a16="http://schemas.microsoft.com/office/drawing/2014/main" id="{FD2E81B1-CB07-49DE-A3E3-9C5AF0EEE4C8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518" name="TextBox 3517">
          <a:extLst>
            <a:ext uri="{FF2B5EF4-FFF2-40B4-BE49-F238E27FC236}">
              <a16:creationId xmlns:a16="http://schemas.microsoft.com/office/drawing/2014/main" id="{355DAF9B-D7AE-4DF1-9359-38C457ED76C4}"/>
            </a:ext>
          </a:extLst>
        </xdr:cNvPr>
        <xdr:cNvSpPr txBox="1"/>
      </xdr:nvSpPr>
      <xdr:spPr>
        <a:xfrm>
          <a:off x="37442775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519" name="TextBox 3518">
          <a:extLst>
            <a:ext uri="{FF2B5EF4-FFF2-40B4-BE49-F238E27FC236}">
              <a16:creationId xmlns:a16="http://schemas.microsoft.com/office/drawing/2014/main" id="{EF693EB6-BF72-4695-8E52-6C67896F4140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520" name="TextBox 3519">
          <a:extLst>
            <a:ext uri="{FF2B5EF4-FFF2-40B4-BE49-F238E27FC236}">
              <a16:creationId xmlns:a16="http://schemas.microsoft.com/office/drawing/2014/main" id="{EE33C1BE-4B4E-4AEB-AAD9-85493FEB9E80}"/>
            </a:ext>
          </a:extLst>
        </xdr:cNvPr>
        <xdr:cNvSpPr txBox="1"/>
      </xdr:nvSpPr>
      <xdr:spPr>
        <a:xfrm>
          <a:off x="37442775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521" name="TextBox 3520">
          <a:extLst>
            <a:ext uri="{FF2B5EF4-FFF2-40B4-BE49-F238E27FC236}">
              <a16:creationId xmlns:a16="http://schemas.microsoft.com/office/drawing/2014/main" id="{8E53FFF6-E7D2-4390-A28D-A96804A438E2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522" name="TextBox 3521">
          <a:extLst>
            <a:ext uri="{FF2B5EF4-FFF2-40B4-BE49-F238E27FC236}">
              <a16:creationId xmlns:a16="http://schemas.microsoft.com/office/drawing/2014/main" id="{61956D64-D467-4815-9EE0-A468C7391835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523" name="TextBox 3522">
          <a:extLst>
            <a:ext uri="{FF2B5EF4-FFF2-40B4-BE49-F238E27FC236}">
              <a16:creationId xmlns:a16="http://schemas.microsoft.com/office/drawing/2014/main" id="{F3B23594-DA8B-4065-85BE-4C50A1DAA831}"/>
            </a:ext>
          </a:extLst>
        </xdr:cNvPr>
        <xdr:cNvSpPr txBox="1"/>
      </xdr:nvSpPr>
      <xdr:spPr>
        <a:xfrm>
          <a:off x="37442775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524" name="TextBox 3523">
          <a:extLst>
            <a:ext uri="{FF2B5EF4-FFF2-40B4-BE49-F238E27FC236}">
              <a16:creationId xmlns:a16="http://schemas.microsoft.com/office/drawing/2014/main" id="{731E948D-7D2D-4873-9FB1-56CE1746F9F5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525" name="TextBox 3524">
          <a:extLst>
            <a:ext uri="{FF2B5EF4-FFF2-40B4-BE49-F238E27FC236}">
              <a16:creationId xmlns:a16="http://schemas.microsoft.com/office/drawing/2014/main" id="{2F8A6D76-E731-4114-87DE-AAF758FF793B}"/>
            </a:ext>
          </a:extLst>
        </xdr:cNvPr>
        <xdr:cNvSpPr txBox="1"/>
      </xdr:nvSpPr>
      <xdr:spPr>
        <a:xfrm>
          <a:off x="37442775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526" name="TextBox 3525">
          <a:extLst>
            <a:ext uri="{FF2B5EF4-FFF2-40B4-BE49-F238E27FC236}">
              <a16:creationId xmlns:a16="http://schemas.microsoft.com/office/drawing/2014/main" id="{FB849519-9908-414C-BD64-295F2D8BC283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527" name="TextBox 3526">
          <a:extLst>
            <a:ext uri="{FF2B5EF4-FFF2-40B4-BE49-F238E27FC236}">
              <a16:creationId xmlns:a16="http://schemas.microsoft.com/office/drawing/2014/main" id="{00BA201B-AAF6-4915-A76E-39EE4753028C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528" name="TextBox 3527">
          <a:extLst>
            <a:ext uri="{FF2B5EF4-FFF2-40B4-BE49-F238E27FC236}">
              <a16:creationId xmlns:a16="http://schemas.microsoft.com/office/drawing/2014/main" id="{50C8101C-5A98-4625-BA54-6ECA29A64002}"/>
            </a:ext>
          </a:extLst>
        </xdr:cNvPr>
        <xdr:cNvSpPr txBox="1"/>
      </xdr:nvSpPr>
      <xdr:spPr>
        <a:xfrm>
          <a:off x="37442775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529" name="TextBox 3528">
          <a:extLst>
            <a:ext uri="{FF2B5EF4-FFF2-40B4-BE49-F238E27FC236}">
              <a16:creationId xmlns:a16="http://schemas.microsoft.com/office/drawing/2014/main" id="{8F366750-06B7-4329-83F3-EEE6E97F1512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530" name="TextBox 3529">
          <a:extLst>
            <a:ext uri="{FF2B5EF4-FFF2-40B4-BE49-F238E27FC236}">
              <a16:creationId xmlns:a16="http://schemas.microsoft.com/office/drawing/2014/main" id="{4256794D-DA36-4907-8BDC-8663593217F9}"/>
            </a:ext>
          </a:extLst>
        </xdr:cNvPr>
        <xdr:cNvSpPr txBox="1"/>
      </xdr:nvSpPr>
      <xdr:spPr>
        <a:xfrm>
          <a:off x="37442775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531" name="TextBox 3530">
          <a:extLst>
            <a:ext uri="{FF2B5EF4-FFF2-40B4-BE49-F238E27FC236}">
              <a16:creationId xmlns:a16="http://schemas.microsoft.com/office/drawing/2014/main" id="{44E976E5-49E6-41B0-9F18-CACCCDDE8B3F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532" name="TextBox 3531">
          <a:extLst>
            <a:ext uri="{FF2B5EF4-FFF2-40B4-BE49-F238E27FC236}">
              <a16:creationId xmlns:a16="http://schemas.microsoft.com/office/drawing/2014/main" id="{3FFEC354-0C10-4300-9D00-7A3FC0DC28DC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533" name="TextBox 3532">
          <a:extLst>
            <a:ext uri="{FF2B5EF4-FFF2-40B4-BE49-F238E27FC236}">
              <a16:creationId xmlns:a16="http://schemas.microsoft.com/office/drawing/2014/main" id="{C16C5848-AE74-46B5-913A-7E6045123C8E}"/>
            </a:ext>
          </a:extLst>
        </xdr:cNvPr>
        <xdr:cNvSpPr txBox="1"/>
      </xdr:nvSpPr>
      <xdr:spPr>
        <a:xfrm>
          <a:off x="37442775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534" name="TextBox 3533">
          <a:extLst>
            <a:ext uri="{FF2B5EF4-FFF2-40B4-BE49-F238E27FC236}">
              <a16:creationId xmlns:a16="http://schemas.microsoft.com/office/drawing/2014/main" id="{899BE567-5979-40AC-A416-9FBD26B0B342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535" name="TextBox 3534">
          <a:extLst>
            <a:ext uri="{FF2B5EF4-FFF2-40B4-BE49-F238E27FC236}">
              <a16:creationId xmlns:a16="http://schemas.microsoft.com/office/drawing/2014/main" id="{72441C07-8185-417C-BE17-2F9F4CF78E43}"/>
            </a:ext>
          </a:extLst>
        </xdr:cNvPr>
        <xdr:cNvSpPr txBox="1"/>
      </xdr:nvSpPr>
      <xdr:spPr>
        <a:xfrm>
          <a:off x="37442775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536" name="TextBox 3535">
          <a:extLst>
            <a:ext uri="{FF2B5EF4-FFF2-40B4-BE49-F238E27FC236}">
              <a16:creationId xmlns:a16="http://schemas.microsoft.com/office/drawing/2014/main" id="{3024F325-BE1C-4200-AD98-584933BC69DD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537" name="TextBox 3536">
          <a:extLst>
            <a:ext uri="{FF2B5EF4-FFF2-40B4-BE49-F238E27FC236}">
              <a16:creationId xmlns:a16="http://schemas.microsoft.com/office/drawing/2014/main" id="{DFF67CB0-775F-42FA-A3D0-310B3A4D4042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538" name="TextBox 3537">
          <a:extLst>
            <a:ext uri="{FF2B5EF4-FFF2-40B4-BE49-F238E27FC236}">
              <a16:creationId xmlns:a16="http://schemas.microsoft.com/office/drawing/2014/main" id="{6E57B7DF-210F-47B4-8EF2-EDD34850CA35}"/>
            </a:ext>
          </a:extLst>
        </xdr:cNvPr>
        <xdr:cNvSpPr txBox="1"/>
      </xdr:nvSpPr>
      <xdr:spPr>
        <a:xfrm>
          <a:off x="37442775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539" name="TextBox 3538">
          <a:extLst>
            <a:ext uri="{FF2B5EF4-FFF2-40B4-BE49-F238E27FC236}">
              <a16:creationId xmlns:a16="http://schemas.microsoft.com/office/drawing/2014/main" id="{63BDEF59-B3C4-4AFD-99D4-0B9A1BEBF4D8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540" name="TextBox 3539">
          <a:extLst>
            <a:ext uri="{FF2B5EF4-FFF2-40B4-BE49-F238E27FC236}">
              <a16:creationId xmlns:a16="http://schemas.microsoft.com/office/drawing/2014/main" id="{1E086667-329A-44EF-A005-1A3EAC6FC4B7}"/>
            </a:ext>
          </a:extLst>
        </xdr:cNvPr>
        <xdr:cNvSpPr txBox="1"/>
      </xdr:nvSpPr>
      <xdr:spPr>
        <a:xfrm>
          <a:off x="37442775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541" name="TextBox 3540">
          <a:extLst>
            <a:ext uri="{FF2B5EF4-FFF2-40B4-BE49-F238E27FC236}">
              <a16:creationId xmlns:a16="http://schemas.microsoft.com/office/drawing/2014/main" id="{3B9D6A20-7F3D-49E6-B5F6-A63143076E12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542" name="TextBox 3541">
          <a:extLst>
            <a:ext uri="{FF2B5EF4-FFF2-40B4-BE49-F238E27FC236}">
              <a16:creationId xmlns:a16="http://schemas.microsoft.com/office/drawing/2014/main" id="{C1DDAE91-AA02-4A17-B98D-2D7A3096FDF6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543" name="TextBox 3542">
          <a:extLst>
            <a:ext uri="{FF2B5EF4-FFF2-40B4-BE49-F238E27FC236}">
              <a16:creationId xmlns:a16="http://schemas.microsoft.com/office/drawing/2014/main" id="{A7ABE4F2-2D11-406E-88B0-5C5307EBC27E}"/>
            </a:ext>
          </a:extLst>
        </xdr:cNvPr>
        <xdr:cNvSpPr txBox="1"/>
      </xdr:nvSpPr>
      <xdr:spPr>
        <a:xfrm>
          <a:off x="37442775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544" name="TextBox 3543">
          <a:extLst>
            <a:ext uri="{FF2B5EF4-FFF2-40B4-BE49-F238E27FC236}">
              <a16:creationId xmlns:a16="http://schemas.microsoft.com/office/drawing/2014/main" id="{A7FFD9C9-F41A-4D4F-9985-A6463C3D913E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545" name="TextBox 3544">
          <a:extLst>
            <a:ext uri="{FF2B5EF4-FFF2-40B4-BE49-F238E27FC236}">
              <a16:creationId xmlns:a16="http://schemas.microsoft.com/office/drawing/2014/main" id="{055B90E1-7DAD-4167-8345-D5112ECF0AA8}"/>
            </a:ext>
          </a:extLst>
        </xdr:cNvPr>
        <xdr:cNvSpPr txBox="1"/>
      </xdr:nvSpPr>
      <xdr:spPr>
        <a:xfrm>
          <a:off x="37442775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546" name="TextBox 3545">
          <a:extLst>
            <a:ext uri="{FF2B5EF4-FFF2-40B4-BE49-F238E27FC236}">
              <a16:creationId xmlns:a16="http://schemas.microsoft.com/office/drawing/2014/main" id="{18DD29F1-64E5-4CF1-ADBE-50908AC45F69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547" name="TextBox 3546">
          <a:extLst>
            <a:ext uri="{FF2B5EF4-FFF2-40B4-BE49-F238E27FC236}">
              <a16:creationId xmlns:a16="http://schemas.microsoft.com/office/drawing/2014/main" id="{C1EADF89-77AA-45F4-94F3-9CB2FF49E6CD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548" name="TextBox 3547">
          <a:extLst>
            <a:ext uri="{FF2B5EF4-FFF2-40B4-BE49-F238E27FC236}">
              <a16:creationId xmlns:a16="http://schemas.microsoft.com/office/drawing/2014/main" id="{2CA729A6-20C4-4E36-B7CC-390DBDDC8D9D}"/>
            </a:ext>
          </a:extLst>
        </xdr:cNvPr>
        <xdr:cNvSpPr txBox="1"/>
      </xdr:nvSpPr>
      <xdr:spPr>
        <a:xfrm>
          <a:off x="37442775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549" name="TextBox 3548">
          <a:extLst>
            <a:ext uri="{FF2B5EF4-FFF2-40B4-BE49-F238E27FC236}">
              <a16:creationId xmlns:a16="http://schemas.microsoft.com/office/drawing/2014/main" id="{A18E8672-D5E3-4A41-BB6C-24257E11BC01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550" name="TextBox 3549">
          <a:extLst>
            <a:ext uri="{FF2B5EF4-FFF2-40B4-BE49-F238E27FC236}">
              <a16:creationId xmlns:a16="http://schemas.microsoft.com/office/drawing/2014/main" id="{D1E152A9-7DCB-40BB-AEF6-1F7DB951EE16}"/>
            </a:ext>
          </a:extLst>
        </xdr:cNvPr>
        <xdr:cNvSpPr txBox="1"/>
      </xdr:nvSpPr>
      <xdr:spPr>
        <a:xfrm>
          <a:off x="37442775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551" name="TextBox 3550">
          <a:extLst>
            <a:ext uri="{FF2B5EF4-FFF2-40B4-BE49-F238E27FC236}">
              <a16:creationId xmlns:a16="http://schemas.microsoft.com/office/drawing/2014/main" id="{08821DCE-075E-44C3-8932-37AA54F5E5CA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552" name="TextBox 3551">
          <a:extLst>
            <a:ext uri="{FF2B5EF4-FFF2-40B4-BE49-F238E27FC236}">
              <a16:creationId xmlns:a16="http://schemas.microsoft.com/office/drawing/2014/main" id="{80F15839-21E0-4266-8851-C44D8B5EDE7D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553" name="TextBox 3552">
          <a:extLst>
            <a:ext uri="{FF2B5EF4-FFF2-40B4-BE49-F238E27FC236}">
              <a16:creationId xmlns:a16="http://schemas.microsoft.com/office/drawing/2014/main" id="{F9091B55-A221-4411-8E26-08B40BB40068}"/>
            </a:ext>
          </a:extLst>
        </xdr:cNvPr>
        <xdr:cNvSpPr txBox="1"/>
      </xdr:nvSpPr>
      <xdr:spPr>
        <a:xfrm>
          <a:off x="37442775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554" name="TextBox 3553">
          <a:extLst>
            <a:ext uri="{FF2B5EF4-FFF2-40B4-BE49-F238E27FC236}">
              <a16:creationId xmlns:a16="http://schemas.microsoft.com/office/drawing/2014/main" id="{05D22AF0-F3C1-4987-BBC3-D70469C66DAF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555" name="TextBox 3554">
          <a:extLst>
            <a:ext uri="{FF2B5EF4-FFF2-40B4-BE49-F238E27FC236}">
              <a16:creationId xmlns:a16="http://schemas.microsoft.com/office/drawing/2014/main" id="{E3CD200C-65C5-48AC-973F-1A13E0F3C52A}"/>
            </a:ext>
          </a:extLst>
        </xdr:cNvPr>
        <xdr:cNvSpPr txBox="1"/>
      </xdr:nvSpPr>
      <xdr:spPr>
        <a:xfrm>
          <a:off x="37442775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556" name="TextBox 3555">
          <a:extLst>
            <a:ext uri="{FF2B5EF4-FFF2-40B4-BE49-F238E27FC236}">
              <a16:creationId xmlns:a16="http://schemas.microsoft.com/office/drawing/2014/main" id="{5F4F4BC1-2AFA-4C28-8B32-EF19F38386C9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557" name="TextBox 3556">
          <a:extLst>
            <a:ext uri="{FF2B5EF4-FFF2-40B4-BE49-F238E27FC236}">
              <a16:creationId xmlns:a16="http://schemas.microsoft.com/office/drawing/2014/main" id="{A5D3381F-DD3D-4B90-B747-2711A75FAEEF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558" name="TextBox 3557">
          <a:extLst>
            <a:ext uri="{FF2B5EF4-FFF2-40B4-BE49-F238E27FC236}">
              <a16:creationId xmlns:a16="http://schemas.microsoft.com/office/drawing/2014/main" id="{F7BC2073-FC13-48B4-8AF9-D6BF13849A35}"/>
            </a:ext>
          </a:extLst>
        </xdr:cNvPr>
        <xdr:cNvSpPr txBox="1"/>
      </xdr:nvSpPr>
      <xdr:spPr>
        <a:xfrm>
          <a:off x="37442775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559" name="TextBox 3558">
          <a:extLst>
            <a:ext uri="{FF2B5EF4-FFF2-40B4-BE49-F238E27FC236}">
              <a16:creationId xmlns:a16="http://schemas.microsoft.com/office/drawing/2014/main" id="{9D37E932-BFAA-4544-8845-FD4175D1D63A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560" name="TextBox 3559">
          <a:extLst>
            <a:ext uri="{FF2B5EF4-FFF2-40B4-BE49-F238E27FC236}">
              <a16:creationId xmlns:a16="http://schemas.microsoft.com/office/drawing/2014/main" id="{42A7024C-556A-4FA9-8389-093C5860AFFD}"/>
            </a:ext>
          </a:extLst>
        </xdr:cNvPr>
        <xdr:cNvSpPr txBox="1"/>
      </xdr:nvSpPr>
      <xdr:spPr>
        <a:xfrm>
          <a:off x="37442775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561" name="TextBox 3560">
          <a:extLst>
            <a:ext uri="{FF2B5EF4-FFF2-40B4-BE49-F238E27FC236}">
              <a16:creationId xmlns:a16="http://schemas.microsoft.com/office/drawing/2014/main" id="{3B767A1D-4764-4D69-BA5D-7AA899F31CC4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562" name="TextBox 3561">
          <a:extLst>
            <a:ext uri="{FF2B5EF4-FFF2-40B4-BE49-F238E27FC236}">
              <a16:creationId xmlns:a16="http://schemas.microsoft.com/office/drawing/2014/main" id="{2235B0B7-B7D7-47BB-B949-6DBACAF10ACE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563" name="TextBox 3562">
          <a:extLst>
            <a:ext uri="{FF2B5EF4-FFF2-40B4-BE49-F238E27FC236}">
              <a16:creationId xmlns:a16="http://schemas.microsoft.com/office/drawing/2014/main" id="{E60C87E4-9D9C-4D24-99A0-AFC64CF102EC}"/>
            </a:ext>
          </a:extLst>
        </xdr:cNvPr>
        <xdr:cNvSpPr txBox="1"/>
      </xdr:nvSpPr>
      <xdr:spPr>
        <a:xfrm>
          <a:off x="37442775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564" name="TextBox 3563">
          <a:extLst>
            <a:ext uri="{FF2B5EF4-FFF2-40B4-BE49-F238E27FC236}">
              <a16:creationId xmlns:a16="http://schemas.microsoft.com/office/drawing/2014/main" id="{8FAB80D5-A824-48F0-9D90-51B227DF60A6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565" name="TextBox 3564">
          <a:extLst>
            <a:ext uri="{FF2B5EF4-FFF2-40B4-BE49-F238E27FC236}">
              <a16:creationId xmlns:a16="http://schemas.microsoft.com/office/drawing/2014/main" id="{6A222637-2893-40E5-BE0F-845F58397546}"/>
            </a:ext>
          </a:extLst>
        </xdr:cNvPr>
        <xdr:cNvSpPr txBox="1"/>
      </xdr:nvSpPr>
      <xdr:spPr>
        <a:xfrm>
          <a:off x="37442775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566" name="TextBox 3565">
          <a:extLst>
            <a:ext uri="{FF2B5EF4-FFF2-40B4-BE49-F238E27FC236}">
              <a16:creationId xmlns:a16="http://schemas.microsoft.com/office/drawing/2014/main" id="{8F42D7FE-A7CB-43DB-8F38-B0536F21EDBA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567" name="TextBox 3566">
          <a:extLst>
            <a:ext uri="{FF2B5EF4-FFF2-40B4-BE49-F238E27FC236}">
              <a16:creationId xmlns:a16="http://schemas.microsoft.com/office/drawing/2014/main" id="{DC18D37D-2BE3-41CE-A9AB-DD1E7CAD5962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568" name="TextBox 3567">
          <a:extLst>
            <a:ext uri="{FF2B5EF4-FFF2-40B4-BE49-F238E27FC236}">
              <a16:creationId xmlns:a16="http://schemas.microsoft.com/office/drawing/2014/main" id="{CBE11421-7B07-4350-96D7-5CD7C07972E6}"/>
            </a:ext>
          </a:extLst>
        </xdr:cNvPr>
        <xdr:cNvSpPr txBox="1"/>
      </xdr:nvSpPr>
      <xdr:spPr>
        <a:xfrm>
          <a:off x="37442775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569" name="TextBox 3568">
          <a:extLst>
            <a:ext uri="{FF2B5EF4-FFF2-40B4-BE49-F238E27FC236}">
              <a16:creationId xmlns:a16="http://schemas.microsoft.com/office/drawing/2014/main" id="{DCBF3A1C-0AC7-4AE3-B5CE-14D3E886261B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570" name="TextBox 3569">
          <a:extLst>
            <a:ext uri="{FF2B5EF4-FFF2-40B4-BE49-F238E27FC236}">
              <a16:creationId xmlns:a16="http://schemas.microsoft.com/office/drawing/2014/main" id="{19841031-196A-40E6-8234-7B6EF94F56D7}"/>
            </a:ext>
          </a:extLst>
        </xdr:cNvPr>
        <xdr:cNvSpPr txBox="1"/>
      </xdr:nvSpPr>
      <xdr:spPr>
        <a:xfrm>
          <a:off x="37442775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571" name="TextBox 3570">
          <a:extLst>
            <a:ext uri="{FF2B5EF4-FFF2-40B4-BE49-F238E27FC236}">
              <a16:creationId xmlns:a16="http://schemas.microsoft.com/office/drawing/2014/main" id="{331FDADD-5518-4D6B-BC5D-DA4397DB8AFE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572" name="TextBox 3571">
          <a:extLst>
            <a:ext uri="{FF2B5EF4-FFF2-40B4-BE49-F238E27FC236}">
              <a16:creationId xmlns:a16="http://schemas.microsoft.com/office/drawing/2014/main" id="{B55298FD-9766-418B-A8CB-4242DBFD4D75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573" name="TextBox 3572">
          <a:extLst>
            <a:ext uri="{FF2B5EF4-FFF2-40B4-BE49-F238E27FC236}">
              <a16:creationId xmlns:a16="http://schemas.microsoft.com/office/drawing/2014/main" id="{81EEBDF0-DAE5-4760-BF0D-C523C9445EBC}"/>
            </a:ext>
          </a:extLst>
        </xdr:cNvPr>
        <xdr:cNvSpPr txBox="1"/>
      </xdr:nvSpPr>
      <xdr:spPr>
        <a:xfrm>
          <a:off x="37442775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574" name="TextBox 3573">
          <a:extLst>
            <a:ext uri="{FF2B5EF4-FFF2-40B4-BE49-F238E27FC236}">
              <a16:creationId xmlns:a16="http://schemas.microsoft.com/office/drawing/2014/main" id="{885231B3-8C99-49D0-A620-9F2A347CE1B8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575" name="TextBox 3574">
          <a:extLst>
            <a:ext uri="{FF2B5EF4-FFF2-40B4-BE49-F238E27FC236}">
              <a16:creationId xmlns:a16="http://schemas.microsoft.com/office/drawing/2014/main" id="{1730D2E0-DF4B-4335-8F02-6F6CF87FB842}"/>
            </a:ext>
          </a:extLst>
        </xdr:cNvPr>
        <xdr:cNvSpPr txBox="1"/>
      </xdr:nvSpPr>
      <xdr:spPr>
        <a:xfrm>
          <a:off x="37442775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576" name="TextBox 3575">
          <a:extLst>
            <a:ext uri="{FF2B5EF4-FFF2-40B4-BE49-F238E27FC236}">
              <a16:creationId xmlns:a16="http://schemas.microsoft.com/office/drawing/2014/main" id="{2A701E27-645C-4ECB-BD95-3D4F5E9677AC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577" name="TextBox 3576">
          <a:extLst>
            <a:ext uri="{FF2B5EF4-FFF2-40B4-BE49-F238E27FC236}">
              <a16:creationId xmlns:a16="http://schemas.microsoft.com/office/drawing/2014/main" id="{B7C68B9A-0E53-4B26-AAD4-EDC0FC3F0E1A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578" name="TextBox 3577">
          <a:extLst>
            <a:ext uri="{FF2B5EF4-FFF2-40B4-BE49-F238E27FC236}">
              <a16:creationId xmlns:a16="http://schemas.microsoft.com/office/drawing/2014/main" id="{7F63C3D3-1773-4524-9E48-92BF79B9D824}"/>
            </a:ext>
          </a:extLst>
        </xdr:cNvPr>
        <xdr:cNvSpPr txBox="1"/>
      </xdr:nvSpPr>
      <xdr:spPr>
        <a:xfrm>
          <a:off x="37442775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579" name="TextBox 3578">
          <a:extLst>
            <a:ext uri="{FF2B5EF4-FFF2-40B4-BE49-F238E27FC236}">
              <a16:creationId xmlns:a16="http://schemas.microsoft.com/office/drawing/2014/main" id="{39377F2F-CD95-43AA-8BFD-673CF2F60D8F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580" name="TextBox 3579">
          <a:extLst>
            <a:ext uri="{FF2B5EF4-FFF2-40B4-BE49-F238E27FC236}">
              <a16:creationId xmlns:a16="http://schemas.microsoft.com/office/drawing/2014/main" id="{EEB42CE4-B9A8-4691-97F4-E13D2FDC5C03}"/>
            </a:ext>
          </a:extLst>
        </xdr:cNvPr>
        <xdr:cNvSpPr txBox="1"/>
      </xdr:nvSpPr>
      <xdr:spPr>
        <a:xfrm>
          <a:off x="37442775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581" name="TextBox 3580">
          <a:extLst>
            <a:ext uri="{FF2B5EF4-FFF2-40B4-BE49-F238E27FC236}">
              <a16:creationId xmlns:a16="http://schemas.microsoft.com/office/drawing/2014/main" id="{DB64082A-D3F4-46E7-B35A-0EEB1E1C67F2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582" name="TextBox 3581">
          <a:extLst>
            <a:ext uri="{FF2B5EF4-FFF2-40B4-BE49-F238E27FC236}">
              <a16:creationId xmlns:a16="http://schemas.microsoft.com/office/drawing/2014/main" id="{3128FC94-2E60-440D-B5B0-5679FDCDAE86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583" name="TextBox 3582">
          <a:extLst>
            <a:ext uri="{FF2B5EF4-FFF2-40B4-BE49-F238E27FC236}">
              <a16:creationId xmlns:a16="http://schemas.microsoft.com/office/drawing/2014/main" id="{5EBB6146-8DD3-4012-8DD3-C8B28B5C5347}"/>
            </a:ext>
          </a:extLst>
        </xdr:cNvPr>
        <xdr:cNvSpPr txBox="1"/>
      </xdr:nvSpPr>
      <xdr:spPr>
        <a:xfrm>
          <a:off x="37442775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584" name="TextBox 3583">
          <a:extLst>
            <a:ext uri="{FF2B5EF4-FFF2-40B4-BE49-F238E27FC236}">
              <a16:creationId xmlns:a16="http://schemas.microsoft.com/office/drawing/2014/main" id="{2934EF0E-D8C8-4890-A890-81FFC2349103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585" name="TextBox 3584">
          <a:extLst>
            <a:ext uri="{FF2B5EF4-FFF2-40B4-BE49-F238E27FC236}">
              <a16:creationId xmlns:a16="http://schemas.microsoft.com/office/drawing/2014/main" id="{ADA93A10-3842-4615-B9BF-DDE3B83B2991}"/>
            </a:ext>
          </a:extLst>
        </xdr:cNvPr>
        <xdr:cNvSpPr txBox="1"/>
      </xdr:nvSpPr>
      <xdr:spPr>
        <a:xfrm>
          <a:off x="37442775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586" name="TextBox 3585">
          <a:extLst>
            <a:ext uri="{FF2B5EF4-FFF2-40B4-BE49-F238E27FC236}">
              <a16:creationId xmlns:a16="http://schemas.microsoft.com/office/drawing/2014/main" id="{0C5E5C6B-DCFA-4B52-970E-376238EC217B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587" name="TextBox 3586">
          <a:extLst>
            <a:ext uri="{FF2B5EF4-FFF2-40B4-BE49-F238E27FC236}">
              <a16:creationId xmlns:a16="http://schemas.microsoft.com/office/drawing/2014/main" id="{C8D309C6-F7C9-4663-A3B0-0F020D106957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588" name="TextBox 3587">
          <a:extLst>
            <a:ext uri="{FF2B5EF4-FFF2-40B4-BE49-F238E27FC236}">
              <a16:creationId xmlns:a16="http://schemas.microsoft.com/office/drawing/2014/main" id="{6A2A8C2F-5369-4E64-BCA9-85DEE750C192}"/>
            </a:ext>
          </a:extLst>
        </xdr:cNvPr>
        <xdr:cNvSpPr txBox="1"/>
      </xdr:nvSpPr>
      <xdr:spPr>
        <a:xfrm>
          <a:off x="37442775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589" name="TextBox 3588">
          <a:extLst>
            <a:ext uri="{FF2B5EF4-FFF2-40B4-BE49-F238E27FC236}">
              <a16:creationId xmlns:a16="http://schemas.microsoft.com/office/drawing/2014/main" id="{D2A36BFD-4C60-4F6E-B4FD-426F8C30798C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590" name="TextBox 3589">
          <a:extLst>
            <a:ext uri="{FF2B5EF4-FFF2-40B4-BE49-F238E27FC236}">
              <a16:creationId xmlns:a16="http://schemas.microsoft.com/office/drawing/2014/main" id="{93AE2016-E930-4B96-B113-6A6EFCA96A92}"/>
            </a:ext>
          </a:extLst>
        </xdr:cNvPr>
        <xdr:cNvSpPr txBox="1"/>
      </xdr:nvSpPr>
      <xdr:spPr>
        <a:xfrm>
          <a:off x="37442775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591" name="TextBox 3590">
          <a:extLst>
            <a:ext uri="{FF2B5EF4-FFF2-40B4-BE49-F238E27FC236}">
              <a16:creationId xmlns:a16="http://schemas.microsoft.com/office/drawing/2014/main" id="{06C13471-4B85-44CA-9337-47C37A7EED2C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592" name="TextBox 3591">
          <a:extLst>
            <a:ext uri="{FF2B5EF4-FFF2-40B4-BE49-F238E27FC236}">
              <a16:creationId xmlns:a16="http://schemas.microsoft.com/office/drawing/2014/main" id="{9F2912AA-F018-446A-837A-9223AF930D85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593" name="TextBox 3592">
          <a:extLst>
            <a:ext uri="{FF2B5EF4-FFF2-40B4-BE49-F238E27FC236}">
              <a16:creationId xmlns:a16="http://schemas.microsoft.com/office/drawing/2014/main" id="{1CC2E567-3046-48E3-8EF4-C0711CFBD6CF}"/>
            </a:ext>
          </a:extLst>
        </xdr:cNvPr>
        <xdr:cNvSpPr txBox="1"/>
      </xdr:nvSpPr>
      <xdr:spPr>
        <a:xfrm>
          <a:off x="37442775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594" name="TextBox 3593">
          <a:extLst>
            <a:ext uri="{FF2B5EF4-FFF2-40B4-BE49-F238E27FC236}">
              <a16:creationId xmlns:a16="http://schemas.microsoft.com/office/drawing/2014/main" id="{C9658312-EC44-437D-A2BE-422422E12255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595" name="TextBox 3594">
          <a:extLst>
            <a:ext uri="{FF2B5EF4-FFF2-40B4-BE49-F238E27FC236}">
              <a16:creationId xmlns:a16="http://schemas.microsoft.com/office/drawing/2014/main" id="{89207129-E273-4A14-9B33-BD47C9CEA04A}"/>
            </a:ext>
          </a:extLst>
        </xdr:cNvPr>
        <xdr:cNvSpPr txBox="1"/>
      </xdr:nvSpPr>
      <xdr:spPr>
        <a:xfrm>
          <a:off x="37442775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596" name="TextBox 3595">
          <a:extLst>
            <a:ext uri="{FF2B5EF4-FFF2-40B4-BE49-F238E27FC236}">
              <a16:creationId xmlns:a16="http://schemas.microsoft.com/office/drawing/2014/main" id="{CA7C824D-BEC6-4101-91F4-9618A8A9298C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597" name="TextBox 3596">
          <a:extLst>
            <a:ext uri="{FF2B5EF4-FFF2-40B4-BE49-F238E27FC236}">
              <a16:creationId xmlns:a16="http://schemas.microsoft.com/office/drawing/2014/main" id="{F821B2BE-5C74-45D6-8976-64E92914DC30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598" name="TextBox 3597">
          <a:extLst>
            <a:ext uri="{FF2B5EF4-FFF2-40B4-BE49-F238E27FC236}">
              <a16:creationId xmlns:a16="http://schemas.microsoft.com/office/drawing/2014/main" id="{07226E74-64DA-4348-BCA4-46220DB67AD9}"/>
            </a:ext>
          </a:extLst>
        </xdr:cNvPr>
        <xdr:cNvSpPr txBox="1"/>
      </xdr:nvSpPr>
      <xdr:spPr>
        <a:xfrm>
          <a:off x="37442775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599" name="TextBox 3598">
          <a:extLst>
            <a:ext uri="{FF2B5EF4-FFF2-40B4-BE49-F238E27FC236}">
              <a16:creationId xmlns:a16="http://schemas.microsoft.com/office/drawing/2014/main" id="{8EA52022-EC9F-4AD9-8C64-F65F91F19ED2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600" name="TextBox 3599">
          <a:extLst>
            <a:ext uri="{FF2B5EF4-FFF2-40B4-BE49-F238E27FC236}">
              <a16:creationId xmlns:a16="http://schemas.microsoft.com/office/drawing/2014/main" id="{8A6A57A5-2E5E-42B4-9CD1-C168013A1B95}"/>
            </a:ext>
          </a:extLst>
        </xdr:cNvPr>
        <xdr:cNvSpPr txBox="1"/>
      </xdr:nvSpPr>
      <xdr:spPr>
        <a:xfrm>
          <a:off x="37442775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601" name="TextBox 3600">
          <a:extLst>
            <a:ext uri="{FF2B5EF4-FFF2-40B4-BE49-F238E27FC236}">
              <a16:creationId xmlns:a16="http://schemas.microsoft.com/office/drawing/2014/main" id="{FDBB035A-1C38-4657-8C67-B174127966A7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602" name="TextBox 3601">
          <a:extLst>
            <a:ext uri="{FF2B5EF4-FFF2-40B4-BE49-F238E27FC236}">
              <a16:creationId xmlns:a16="http://schemas.microsoft.com/office/drawing/2014/main" id="{4ACD758D-C003-4E2E-B210-26EB5566B641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603" name="TextBox 3602">
          <a:extLst>
            <a:ext uri="{FF2B5EF4-FFF2-40B4-BE49-F238E27FC236}">
              <a16:creationId xmlns:a16="http://schemas.microsoft.com/office/drawing/2014/main" id="{F229F982-64A2-4D72-A77D-34FC9A06BC7C}"/>
            </a:ext>
          </a:extLst>
        </xdr:cNvPr>
        <xdr:cNvSpPr txBox="1"/>
      </xdr:nvSpPr>
      <xdr:spPr>
        <a:xfrm>
          <a:off x="37442775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604" name="TextBox 3603">
          <a:extLst>
            <a:ext uri="{FF2B5EF4-FFF2-40B4-BE49-F238E27FC236}">
              <a16:creationId xmlns:a16="http://schemas.microsoft.com/office/drawing/2014/main" id="{96CC9E0E-5110-4BF2-8C6A-DD1A51D7FC9C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605" name="TextBox 3604">
          <a:extLst>
            <a:ext uri="{FF2B5EF4-FFF2-40B4-BE49-F238E27FC236}">
              <a16:creationId xmlns:a16="http://schemas.microsoft.com/office/drawing/2014/main" id="{942BA5FA-5F02-41FA-B322-CECCA1D54742}"/>
            </a:ext>
          </a:extLst>
        </xdr:cNvPr>
        <xdr:cNvSpPr txBox="1"/>
      </xdr:nvSpPr>
      <xdr:spPr>
        <a:xfrm>
          <a:off x="37442775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606" name="TextBox 3605">
          <a:extLst>
            <a:ext uri="{FF2B5EF4-FFF2-40B4-BE49-F238E27FC236}">
              <a16:creationId xmlns:a16="http://schemas.microsoft.com/office/drawing/2014/main" id="{0A1E1EEF-D96C-432D-8F3D-0A9A29F8E59C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607" name="TextBox 3606">
          <a:extLst>
            <a:ext uri="{FF2B5EF4-FFF2-40B4-BE49-F238E27FC236}">
              <a16:creationId xmlns:a16="http://schemas.microsoft.com/office/drawing/2014/main" id="{176F8B24-C017-4512-BBAB-062187D761A6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608" name="TextBox 3607">
          <a:extLst>
            <a:ext uri="{FF2B5EF4-FFF2-40B4-BE49-F238E27FC236}">
              <a16:creationId xmlns:a16="http://schemas.microsoft.com/office/drawing/2014/main" id="{24E66AF0-3FD6-480D-B376-4E6A2A56AC7D}"/>
            </a:ext>
          </a:extLst>
        </xdr:cNvPr>
        <xdr:cNvSpPr txBox="1"/>
      </xdr:nvSpPr>
      <xdr:spPr>
        <a:xfrm>
          <a:off x="37442775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609" name="TextBox 3608">
          <a:extLst>
            <a:ext uri="{FF2B5EF4-FFF2-40B4-BE49-F238E27FC236}">
              <a16:creationId xmlns:a16="http://schemas.microsoft.com/office/drawing/2014/main" id="{5A673B14-195F-4307-AC50-3E686D3DEC65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610" name="TextBox 3609">
          <a:extLst>
            <a:ext uri="{FF2B5EF4-FFF2-40B4-BE49-F238E27FC236}">
              <a16:creationId xmlns:a16="http://schemas.microsoft.com/office/drawing/2014/main" id="{D6FC2915-8517-416F-99E0-16F0A9D763DB}"/>
            </a:ext>
          </a:extLst>
        </xdr:cNvPr>
        <xdr:cNvSpPr txBox="1"/>
      </xdr:nvSpPr>
      <xdr:spPr>
        <a:xfrm>
          <a:off x="37442775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611" name="TextBox 3610">
          <a:extLst>
            <a:ext uri="{FF2B5EF4-FFF2-40B4-BE49-F238E27FC236}">
              <a16:creationId xmlns:a16="http://schemas.microsoft.com/office/drawing/2014/main" id="{2DFB6C1A-BE9A-4E89-8E1A-0CFDBC831639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612" name="TextBox 3611">
          <a:extLst>
            <a:ext uri="{FF2B5EF4-FFF2-40B4-BE49-F238E27FC236}">
              <a16:creationId xmlns:a16="http://schemas.microsoft.com/office/drawing/2014/main" id="{E0001C15-7773-4A2D-8F65-11FABBB4790C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613" name="TextBox 3612">
          <a:extLst>
            <a:ext uri="{FF2B5EF4-FFF2-40B4-BE49-F238E27FC236}">
              <a16:creationId xmlns:a16="http://schemas.microsoft.com/office/drawing/2014/main" id="{C88FC6D7-BB59-4341-9584-838F2098D15F}"/>
            </a:ext>
          </a:extLst>
        </xdr:cNvPr>
        <xdr:cNvSpPr txBox="1"/>
      </xdr:nvSpPr>
      <xdr:spPr>
        <a:xfrm>
          <a:off x="37442775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614" name="TextBox 3613">
          <a:extLst>
            <a:ext uri="{FF2B5EF4-FFF2-40B4-BE49-F238E27FC236}">
              <a16:creationId xmlns:a16="http://schemas.microsoft.com/office/drawing/2014/main" id="{B972708B-B65E-44C8-8434-8327AFE3736D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615" name="TextBox 3614">
          <a:extLst>
            <a:ext uri="{FF2B5EF4-FFF2-40B4-BE49-F238E27FC236}">
              <a16:creationId xmlns:a16="http://schemas.microsoft.com/office/drawing/2014/main" id="{71EC0806-74EA-4E8B-83B5-EB6D109B799B}"/>
            </a:ext>
          </a:extLst>
        </xdr:cNvPr>
        <xdr:cNvSpPr txBox="1"/>
      </xdr:nvSpPr>
      <xdr:spPr>
        <a:xfrm>
          <a:off x="37442775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616" name="TextBox 3615">
          <a:extLst>
            <a:ext uri="{FF2B5EF4-FFF2-40B4-BE49-F238E27FC236}">
              <a16:creationId xmlns:a16="http://schemas.microsoft.com/office/drawing/2014/main" id="{E82E0205-D43D-4FA3-9622-02A5C79A63CF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617" name="TextBox 3616">
          <a:extLst>
            <a:ext uri="{FF2B5EF4-FFF2-40B4-BE49-F238E27FC236}">
              <a16:creationId xmlns:a16="http://schemas.microsoft.com/office/drawing/2014/main" id="{07CC31EB-9535-46BD-9395-7FD38D07BD9C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618" name="TextBox 3617">
          <a:extLst>
            <a:ext uri="{FF2B5EF4-FFF2-40B4-BE49-F238E27FC236}">
              <a16:creationId xmlns:a16="http://schemas.microsoft.com/office/drawing/2014/main" id="{4F9FE885-2304-4673-B33E-967C00FCEE53}"/>
            </a:ext>
          </a:extLst>
        </xdr:cNvPr>
        <xdr:cNvSpPr txBox="1"/>
      </xdr:nvSpPr>
      <xdr:spPr>
        <a:xfrm>
          <a:off x="37442775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619" name="TextBox 3618">
          <a:extLst>
            <a:ext uri="{FF2B5EF4-FFF2-40B4-BE49-F238E27FC236}">
              <a16:creationId xmlns:a16="http://schemas.microsoft.com/office/drawing/2014/main" id="{841A0FD4-6262-4846-A512-070A1D9DB8C0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620" name="TextBox 3619">
          <a:extLst>
            <a:ext uri="{FF2B5EF4-FFF2-40B4-BE49-F238E27FC236}">
              <a16:creationId xmlns:a16="http://schemas.microsoft.com/office/drawing/2014/main" id="{82625751-DDA4-40BC-8A4D-710AE50EA5D0}"/>
            </a:ext>
          </a:extLst>
        </xdr:cNvPr>
        <xdr:cNvSpPr txBox="1"/>
      </xdr:nvSpPr>
      <xdr:spPr>
        <a:xfrm>
          <a:off x="37442775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621" name="TextBox 3620">
          <a:extLst>
            <a:ext uri="{FF2B5EF4-FFF2-40B4-BE49-F238E27FC236}">
              <a16:creationId xmlns:a16="http://schemas.microsoft.com/office/drawing/2014/main" id="{8D90A92D-01BC-479E-9EE3-1C85F883A079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622" name="TextBox 3621">
          <a:extLst>
            <a:ext uri="{FF2B5EF4-FFF2-40B4-BE49-F238E27FC236}">
              <a16:creationId xmlns:a16="http://schemas.microsoft.com/office/drawing/2014/main" id="{C513ACF8-CA58-4A93-8E88-EB2C84182229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623" name="TextBox 3622">
          <a:extLst>
            <a:ext uri="{FF2B5EF4-FFF2-40B4-BE49-F238E27FC236}">
              <a16:creationId xmlns:a16="http://schemas.microsoft.com/office/drawing/2014/main" id="{0D8B7466-1A37-484D-8C1C-EB15C7CE6F14}"/>
            </a:ext>
          </a:extLst>
        </xdr:cNvPr>
        <xdr:cNvSpPr txBox="1"/>
      </xdr:nvSpPr>
      <xdr:spPr>
        <a:xfrm>
          <a:off x="37442775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624" name="TextBox 3623">
          <a:extLst>
            <a:ext uri="{FF2B5EF4-FFF2-40B4-BE49-F238E27FC236}">
              <a16:creationId xmlns:a16="http://schemas.microsoft.com/office/drawing/2014/main" id="{B9F2113D-A5EE-4066-9E6F-667FDE045B02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625" name="TextBox 3624">
          <a:extLst>
            <a:ext uri="{FF2B5EF4-FFF2-40B4-BE49-F238E27FC236}">
              <a16:creationId xmlns:a16="http://schemas.microsoft.com/office/drawing/2014/main" id="{5F904E86-724E-4ADA-A110-8C3613204D8D}"/>
            </a:ext>
          </a:extLst>
        </xdr:cNvPr>
        <xdr:cNvSpPr txBox="1"/>
      </xdr:nvSpPr>
      <xdr:spPr>
        <a:xfrm>
          <a:off x="37442775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626" name="TextBox 3625">
          <a:extLst>
            <a:ext uri="{FF2B5EF4-FFF2-40B4-BE49-F238E27FC236}">
              <a16:creationId xmlns:a16="http://schemas.microsoft.com/office/drawing/2014/main" id="{E5B468E4-37E8-4E13-A411-28E4A1E696D1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627" name="TextBox 3626">
          <a:extLst>
            <a:ext uri="{FF2B5EF4-FFF2-40B4-BE49-F238E27FC236}">
              <a16:creationId xmlns:a16="http://schemas.microsoft.com/office/drawing/2014/main" id="{835D1DF9-1BF1-4FA6-8419-32E8ED9743B2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628" name="TextBox 3627">
          <a:extLst>
            <a:ext uri="{FF2B5EF4-FFF2-40B4-BE49-F238E27FC236}">
              <a16:creationId xmlns:a16="http://schemas.microsoft.com/office/drawing/2014/main" id="{3FE29860-F398-40F1-96FC-44B8864059A5}"/>
            </a:ext>
          </a:extLst>
        </xdr:cNvPr>
        <xdr:cNvSpPr txBox="1"/>
      </xdr:nvSpPr>
      <xdr:spPr>
        <a:xfrm>
          <a:off x="37442775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629" name="TextBox 3628">
          <a:extLst>
            <a:ext uri="{FF2B5EF4-FFF2-40B4-BE49-F238E27FC236}">
              <a16:creationId xmlns:a16="http://schemas.microsoft.com/office/drawing/2014/main" id="{759916D2-E9D0-43F9-8953-7A6DA334A1B2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630" name="TextBox 3629">
          <a:extLst>
            <a:ext uri="{FF2B5EF4-FFF2-40B4-BE49-F238E27FC236}">
              <a16:creationId xmlns:a16="http://schemas.microsoft.com/office/drawing/2014/main" id="{23CCA86C-EA8E-4CCD-94D4-E6B127137A25}"/>
            </a:ext>
          </a:extLst>
        </xdr:cNvPr>
        <xdr:cNvSpPr txBox="1"/>
      </xdr:nvSpPr>
      <xdr:spPr>
        <a:xfrm>
          <a:off x="37442775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631" name="TextBox 3630">
          <a:extLst>
            <a:ext uri="{FF2B5EF4-FFF2-40B4-BE49-F238E27FC236}">
              <a16:creationId xmlns:a16="http://schemas.microsoft.com/office/drawing/2014/main" id="{AA04C5B0-6122-47F4-AA6E-8A4D478C285C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632" name="TextBox 3631">
          <a:extLst>
            <a:ext uri="{FF2B5EF4-FFF2-40B4-BE49-F238E27FC236}">
              <a16:creationId xmlns:a16="http://schemas.microsoft.com/office/drawing/2014/main" id="{CEE7F798-1808-4B5D-B1ED-F8D65C0A3439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633" name="TextBox 3632">
          <a:extLst>
            <a:ext uri="{FF2B5EF4-FFF2-40B4-BE49-F238E27FC236}">
              <a16:creationId xmlns:a16="http://schemas.microsoft.com/office/drawing/2014/main" id="{E9A2BB59-8969-4AC2-B78A-95CCF9FB0DE0}"/>
            </a:ext>
          </a:extLst>
        </xdr:cNvPr>
        <xdr:cNvSpPr txBox="1"/>
      </xdr:nvSpPr>
      <xdr:spPr>
        <a:xfrm>
          <a:off x="37442775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634" name="TextBox 3633">
          <a:extLst>
            <a:ext uri="{FF2B5EF4-FFF2-40B4-BE49-F238E27FC236}">
              <a16:creationId xmlns:a16="http://schemas.microsoft.com/office/drawing/2014/main" id="{3DE1A288-35DB-4A84-9284-C86A7F5A6DEF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635" name="TextBox 3634">
          <a:extLst>
            <a:ext uri="{FF2B5EF4-FFF2-40B4-BE49-F238E27FC236}">
              <a16:creationId xmlns:a16="http://schemas.microsoft.com/office/drawing/2014/main" id="{973EBA00-828D-4A46-A1BF-DE46A2F8F886}"/>
            </a:ext>
          </a:extLst>
        </xdr:cNvPr>
        <xdr:cNvSpPr txBox="1"/>
      </xdr:nvSpPr>
      <xdr:spPr>
        <a:xfrm>
          <a:off x="37442775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636" name="TextBox 3635">
          <a:extLst>
            <a:ext uri="{FF2B5EF4-FFF2-40B4-BE49-F238E27FC236}">
              <a16:creationId xmlns:a16="http://schemas.microsoft.com/office/drawing/2014/main" id="{C2F02427-04D1-4B3E-B654-3E5C397BA3AD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637" name="TextBox 3636">
          <a:extLst>
            <a:ext uri="{FF2B5EF4-FFF2-40B4-BE49-F238E27FC236}">
              <a16:creationId xmlns:a16="http://schemas.microsoft.com/office/drawing/2014/main" id="{AC28A084-C91D-429B-A08D-78ECA1A4E1B0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638" name="TextBox 3637">
          <a:extLst>
            <a:ext uri="{FF2B5EF4-FFF2-40B4-BE49-F238E27FC236}">
              <a16:creationId xmlns:a16="http://schemas.microsoft.com/office/drawing/2014/main" id="{A06BCDA9-4036-415D-A296-A2E3697A0B91}"/>
            </a:ext>
          </a:extLst>
        </xdr:cNvPr>
        <xdr:cNvSpPr txBox="1"/>
      </xdr:nvSpPr>
      <xdr:spPr>
        <a:xfrm>
          <a:off x="37442775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639" name="TextBox 3638">
          <a:extLst>
            <a:ext uri="{FF2B5EF4-FFF2-40B4-BE49-F238E27FC236}">
              <a16:creationId xmlns:a16="http://schemas.microsoft.com/office/drawing/2014/main" id="{F80A65D7-57C5-4053-BEC5-E45B665A4B65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640" name="TextBox 3639">
          <a:extLst>
            <a:ext uri="{FF2B5EF4-FFF2-40B4-BE49-F238E27FC236}">
              <a16:creationId xmlns:a16="http://schemas.microsoft.com/office/drawing/2014/main" id="{43E88AE1-89C0-43FB-8FAC-4A9B28FF313F}"/>
            </a:ext>
          </a:extLst>
        </xdr:cNvPr>
        <xdr:cNvSpPr txBox="1"/>
      </xdr:nvSpPr>
      <xdr:spPr>
        <a:xfrm>
          <a:off x="37442775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641" name="TextBox 3640">
          <a:extLst>
            <a:ext uri="{FF2B5EF4-FFF2-40B4-BE49-F238E27FC236}">
              <a16:creationId xmlns:a16="http://schemas.microsoft.com/office/drawing/2014/main" id="{5D14FFC4-1128-434A-8ACB-2B3E9F060A72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642" name="TextBox 3641">
          <a:extLst>
            <a:ext uri="{FF2B5EF4-FFF2-40B4-BE49-F238E27FC236}">
              <a16:creationId xmlns:a16="http://schemas.microsoft.com/office/drawing/2014/main" id="{90BA8B50-CC91-45CE-9F27-7179A8E1BC5E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643" name="TextBox 3642">
          <a:extLst>
            <a:ext uri="{FF2B5EF4-FFF2-40B4-BE49-F238E27FC236}">
              <a16:creationId xmlns:a16="http://schemas.microsoft.com/office/drawing/2014/main" id="{A660A526-7186-4D32-80B7-6FA94F990CA9}"/>
            </a:ext>
          </a:extLst>
        </xdr:cNvPr>
        <xdr:cNvSpPr txBox="1"/>
      </xdr:nvSpPr>
      <xdr:spPr>
        <a:xfrm>
          <a:off x="37442775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644" name="TextBox 3643">
          <a:extLst>
            <a:ext uri="{FF2B5EF4-FFF2-40B4-BE49-F238E27FC236}">
              <a16:creationId xmlns:a16="http://schemas.microsoft.com/office/drawing/2014/main" id="{5D683018-12D1-4DD1-AB7C-478E913F6076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645" name="TextBox 3644">
          <a:extLst>
            <a:ext uri="{FF2B5EF4-FFF2-40B4-BE49-F238E27FC236}">
              <a16:creationId xmlns:a16="http://schemas.microsoft.com/office/drawing/2014/main" id="{C86CFFF7-24F3-45FF-A79F-B8DA8222B275}"/>
            </a:ext>
          </a:extLst>
        </xdr:cNvPr>
        <xdr:cNvSpPr txBox="1"/>
      </xdr:nvSpPr>
      <xdr:spPr>
        <a:xfrm>
          <a:off x="37442775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646" name="TextBox 3645">
          <a:extLst>
            <a:ext uri="{FF2B5EF4-FFF2-40B4-BE49-F238E27FC236}">
              <a16:creationId xmlns:a16="http://schemas.microsoft.com/office/drawing/2014/main" id="{E574016A-74ED-447B-90C0-32CF95E0E77F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647" name="TextBox 3646">
          <a:extLst>
            <a:ext uri="{FF2B5EF4-FFF2-40B4-BE49-F238E27FC236}">
              <a16:creationId xmlns:a16="http://schemas.microsoft.com/office/drawing/2014/main" id="{16D3DCA0-6943-42FE-BEBD-CCDCCD771783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648" name="TextBox 3647">
          <a:extLst>
            <a:ext uri="{FF2B5EF4-FFF2-40B4-BE49-F238E27FC236}">
              <a16:creationId xmlns:a16="http://schemas.microsoft.com/office/drawing/2014/main" id="{5D97F221-BDEA-41AA-873C-F95F37A1238E}"/>
            </a:ext>
          </a:extLst>
        </xdr:cNvPr>
        <xdr:cNvSpPr txBox="1"/>
      </xdr:nvSpPr>
      <xdr:spPr>
        <a:xfrm>
          <a:off x="37442775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649" name="TextBox 3648">
          <a:extLst>
            <a:ext uri="{FF2B5EF4-FFF2-40B4-BE49-F238E27FC236}">
              <a16:creationId xmlns:a16="http://schemas.microsoft.com/office/drawing/2014/main" id="{5D4099FB-0121-49C5-97BE-2C97D344BDCF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650" name="TextBox 3649">
          <a:extLst>
            <a:ext uri="{FF2B5EF4-FFF2-40B4-BE49-F238E27FC236}">
              <a16:creationId xmlns:a16="http://schemas.microsoft.com/office/drawing/2014/main" id="{3FC2F849-0692-475E-AC9B-9B32870E266A}"/>
            </a:ext>
          </a:extLst>
        </xdr:cNvPr>
        <xdr:cNvSpPr txBox="1"/>
      </xdr:nvSpPr>
      <xdr:spPr>
        <a:xfrm>
          <a:off x="37442775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651" name="TextBox 3650">
          <a:extLst>
            <a:ext uri="{FF2B5EF4-FFF2-40B4-BE49-F238E27FC236}">
              <a16:creationId xmlns:a16="http://schemas.microsoft.com/office/drawing/2014/main" id="{63D524E9-BCEA-4588-8820-AC53C8E5FE2D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652" name="TextBox 3651">
          <a:extLst>
            <a:ext uri="{FF2B5EF4-FFF2-40B4-BE49-F238E27FC236}">
              <a16:creationId xmlns:a16="http://schemas.microsoft.com/office/drawing/2014/main" id="{F39E4E72-D350-41C8-9064-E74811C51056}"/>
            </a:ext>
          </a:extLst>
        </xdr:cNvPr>
        <xdr:cNvSpPr txBox="1"/>
      </xdr:nvSpPr>
      <xdr:spPr>
        <a:xfrm>
          <a:off x="37442775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FF5CE679-F56D-45AA-B20F-468CFBA1A95D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34960399-FC18-4BA5-B3B4-8E010219148C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1489F0C4-9876-48D9-9470-D5150F4961FA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750CE5D9-9CE2-4E43-8B08-E94DEF99E6A4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190C0C11-C6CF-4506-BDD6-02E2E07D127E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8FE4AEF9-A541-4D37-B170-19B01A7E1267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D7EF4B67-11D5-4E35-933A-0E65F991DA49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59A6C49A-D59C-419D-9D00-85B6E39ADAFA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021C8407-8E7A-4C43-9908-F848C5F0F693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FC65D88D-9ED5-43D6-A52E-876ED00323C1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B7B2A9F7-BD02-41D0-8CED-A47B43D5E912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0566974E-B981-4DAD-8FBF-0885BF228756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F268D80D-2FAE-4340-BCE2-768DEEA1AAF4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4316B038-FE6C-48BD-8A5C-22B06CE7A75C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06F875A5-DAB4-4DB4-BB6C-DCD89B652019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92260B20-BA46-46A5-9E68-5BE40EC9B02F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18" name="TextBox 17">
          <a:extLst>
            <a:ext uri="{FF2B5EF4-FFF2-40B4-BE49-F238E27FC236}">
              <a16:creationId xmlns:a16="http://schemas.microsoft.com/office/drawing/2014/main" id="{31F9760E-862D-4A6C-ACCD-9DE957FFAC3B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953050A6-F860-481F-A5B3-F8E4BE1D38B3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E529E999-80E2-4796-A297-D61947A1ADF5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21" name="TextBox 20">
          <a:extLst>
            <a:ext uri="{FF2B5EF4-FFF2-40B4-BE49-F238E27FC236}">
              <a16:creationId xmlns:a16="http://schemas.microsoft.com/office/drawing/2014/main" id="{D0A1B965-3314-4688-B592-64D3231262F3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0EA7BA82-3636-4D91-BA58-09EDFC9EB8B2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23" name="TextBox 22">
          <a:extLst>
            <a:ext uri="{FF2B5EF4-FFF2-40B4-BE49-F238E27FC236}">
              <a16:creationId xmlns:a16="http://schemas.microsoft.com/office/drawing/2014/main" id="{97846410-61C1-4802-B3AE-00E7757DC3F9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5498AF89-EE09-4106-AAE4-9AE1FD2EBE08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id="{CBE13703-5EA3-496C-869D-2711B2E55360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DC453CC3-2349-49CA-A053-D4606CF10508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DA96CDE6-2205-48DC-8154-9F2CB21DF06E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28" name="TextBox 27">
          <a:extLst>
            <a:ext uri="{FF2B5EF4-FFF2-40B4-BE49-F238E27FC236}">
              <a16:creationId xmlns:a16="http://schemas.microsoft.com/office/drawing/2014/main" id="{DD089DFD-31F5-4A85-92A8-1E5218875C07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29" name="TextBox 28">
          <a:extLst>
            <a:ext uri="{FF2B5EF4-FFF2-40B4-BE49-F238E27FC236}">
              <a16:creationId xmlns:a16="http://schemas.microsoft.com/office/drawing/2014/main" id="{8421698F-F1D4-4DDF-B5E2-E29F454DE63D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30" name="TextBox 29">
          <a:extLst>
            <a:ext uri="{FF2B5EF4-FFF2-40B4-BE49-F238E27FC236}">
              <a16:creationId xmlns:a16="http://schemas.microsoft.com/office/drawing/2014/main" id="{C841DF70-BEEF-4877-9B94-8536F3EF67F3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31" name="TextBox 30">
          <a:extLst>
            <a:ext uri="{FF2B5EF4-FFF2-40B4-BE49-F238E27FC236}">
              <a16:creationId xmlns:a16="http://schemas.microsoft.com/office/drawing/2014/main" id="{BF57E9E1-7D75-4216-A291-7144A5EB09BC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32" name="TextBox 31">
          <a:extLst>
            <a:ext uri="{FF2B5EF4-FFF2-40B4-BE49-F238E27FC236}">
              <a16:creationId xmlns:a16="http://schemas.microsoft.com/office/drawing/2014/main" id="{DE90975F-A10F-4C10-82A2-5C634DE530C5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33" name="TextBox 32">
          <a:extLst>
            <a:ext uri="{FF2B5EF4-FFF2-40B4-BE49-F238E27FC236}">
              <a16:creationId xmlns:a16="http://schemas.microsoft.com/office/drawing/2014/main" id="{CBDBDF17-D6D9-425C-91DA-0E2D8E92A2AA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34" name="TextBox 33">
          <a:extLst>
            <a:ext uri="{FF2B5EF4-FFF2-40B4-BE49-F238E27FC236}">
              <a16:creationId xmlns:a16="http://schemas.microsoft.com/office/drawing/2014/main" id="{CDD5C9F8-18A4-47CC-8B26-00EBCC650096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35" name="TextBox 34">
          <a:extLst>
            <a:ext uri="{FF2B5EF4-FFF2-40B4-BE49-F238E27FC236}">
              <a16:creationId xmlns:a16="http://schemas.microsoft.com/office/drawing/2014/main" id="{E2E2923D-C260-420C-9B1E-4357FD6F949B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36" name="TextBox 35">
          <a:extLst>
            <a:ext uri="{FF2B5EF4-FFF2-40B4-BE49-F238E27FC236}">
              <a16:creationId xmlns:a16="http://schemas.microsoft.com/office/drawing/2014/main" id="{292AD551-C79F-4A09-9D47-7F6B32424A30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37" name="TextBox 36">
          <a:extLst>
            <a:ext uri="{FF2B5EF4-FFF2-40B4-BE49-F238E27FC236}">
              <a16:creationId xmlns:a16="http://schemas.microsoft.com/office/drawing/2014/main" id="{4EB5E673-2201-41B6-8AFB-A6F95E738C43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38" name="TextBox 37">
          <a:extLst>
            <a:ext uri="{FF2B5EF4-FFF2-40B4-BE49-F238E27FC236}">
              <a16:creationId xmlns:a16="http://schemas.microsoft.com/office/drawing/2014/main" id="{C8EAA565-8D4C-4DB0-9DA4-10C5A21FD1A4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39" name="TextBox 38">
          <a:extLst>
            <a:ext uri="{FF2B5EF4-FFF2-40B4-BE49-F238E27FC236}">
              <a16:creationId xmlns:a16="http://schemas.microsoft.com/office/drawing/2014/main" id="{F65D33E5-9983-480E-9622-A7DDA6F74989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40" name="TextBox 39">
          <a:extLst>
            <a:ext uri="{FF2B5EF4-FFF2-40B4-BE49-F238E27FC236}">
              <a16:creationId xmlns:a16="http://schemas.microsoft.com/office/drawing/2014/main" id="{6F75930E-AA70-4F78-BE88-943DC8D828A6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41" name="TextBox 40">
          <a:extLst>
            <a:ext uri="{FF2B5EF4-FFF2-40B4-BE49-F238E27FC236}">
              <a16:creationId xmlns:a16="http://schemas.microsoft.com/office/drawing/2014/main" id="{241E63FD-B39A-43D8-BBE1-856777E1AA4E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42" name="TextBox 41">
          <a:extLst>
            <a:ext uri="{FF2B5EF4-FFF2-40B4-BE49-F238E27FC236}">
              <a16:creationId xmlns:a16="http://schemas.microsoft.com/office/drawing/2014/main" id="{31E33946-EC51-4B32-9106-E1215D172889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43" name="TextBox 42">
          <a:extLst>
            <a:ext uri="{FF2B5EF4-FFF2-40B4-BE49-F238E27FC236}">
              <a16:creationId xmlns:a16="http://schemas.microsoft.com/office/drawing/2014/main" id="{3F29C494-52E5-4DA5-845B-FF75A63E9B07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1285875</xdr:colOff>
      <xdr:row>5</xdr:row>
      <xdr:rowOff>0</xdr:rowOff>
    </xdr:from>
    <xdr:ext cx="38100" cy="171450"/>
    <xdr:sp macro="" textlink="">
      <xdr:nvSpPr>
        <xdr:cNvPr id="44" name="Shape 4">
          <a:extLst>
            <a:ext uri="{FF2B5EF4-FFF2-40B4-BE49-F238E27FC236}">
              <a16:creationId xmlns:a16="http://schemas.microsoft.com/office/drawing/2014/main" id="{812220A9-EC26-4A91-B958-11B0BAFEF3CA}"/>
            </a:ext>
          </a:extLst>
        </xdr:cNvPr>
        <xdr:cNvSpPr txBox="1"/>
      </xdr:nvSpPr>
      <xdr:spPr>
        <a:xfrm>
          <a:off x="16630650" y="10001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15</xdr:col>
      <xdr:colOff>1285875</xdr:colOff>
      <xdr:row>5</xdr:row>
      <xdr:rowOff>0</xdr:rowOff>
    </xdr:from>
    <xdr:ext cx="38100" cy="171450"/>
    <xdr:sp macro="" textlink="">
      <xdr:nvSpPr>
        <xdr:cNvPr id="45" name="Shape 4">
          <a:extLst>
            <a:ext uri="{FF2B5EF4-FFF2-40B4-BE49-F238E27FC236}">
              <a16:creationId xmlns:a16="http://schemas.microsoft.com/office/drawing/2014/main" id="{8E91EEF9-2F6D-4F4A-818D-80BB4E11D8DE}"/>
            </a:ext>
          </a:extLst>
        </xdr:cNvPr>
        <xdr:cNvSpPr txBox="1"/>
      </xdr:nvSpPr>
      <xdr:spPr>
        <a:xfrm>
          <a:off x="16630650" y="10001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15</xdr:col>
      <xdr:colOff>1295400</xdr:colOff>
      <xdr:row>5</xdr:row>
      <xdr:rowOff>0</xdr:rowOff>
    </xdr:from>
    <xdr:ext cx="38100" cy="381000"/>
    <xdr:sp macro="" textlink="">
      <xdr:nvSpPr>
        <xdr:cNvPr id="46" name="Shape 6">
          <a:extLst>
            <a:ext uri="{FF2B5EF4-FFF2-40B4-BE49-F238E27FC236}">
              <a16:creationId xmlns:a16="http://schemas.microsoft.com/office/drawing/2014/main" id="{3C797700-844A-437A-BC00-6D42DBDF6F15}"/>
            </a:ext>
          </a:extLst>
        </xdr:cNvPr>
        <xdr:cNvSpPr txBox="1"/>
      </xdr:nvSpPr>
      <xdr:spPr>
        <a:xfrm>
          <a:off x="16640175" y="1000125"/>
          <a:ext cx="38100" cy="38100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15</xdr:col>
      <xdr:colOff>1285875</xdr:colOff>
      <xdr:row>5</xdr:row>
      <xdr:rowOff>0</xdr:rowOff>
    </xdr:from>
    <xdr:ext cx="38100" cy="171450"/>
    <xdr:sp macro="" textlink="">
      <xdr:nvSpPr>
        <xdr:cNvPr id="47" name="Shape 4">
          <a:extLst>
            <a:ext uri="{FF2B5EF4-FFF2-40B4-BE49-F238E27FC236}">
              <a16:creationId xmlns:a16="http://schemas.microsoft.com/office/drawing/2014/main" id="{989A8A05-69AF-4DDA-823A-5E303AB41B9C}"/>
            </a:ext>
          </a:extLst>
        </xdr:cNvPr>
        <xdr:cNvSpPr txBox="1"/>
      </xdr:nvSpPr>
      <xdr:spPr>
        <a:xfrm>
          <a:off x="16630650" y="10001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15</xdr:col>
      <xdr:colOff>1285875</xdr:colOff>
      <xdr:row>5</xdr:row>
      <xdr:rowOff>0</xdr:rowOff>
    </xdr:from>
    <xdr:ext cx="38100" cy="171450"/>
    <xdr:sp macro="" textlink="">
      <xdr:nvSpPr>
        <xdr:cNvPr id="48" name="Shape 4">
          <a:extLst>
            <a:ext uri="{FF2B5EF4-FFF2-40B4-BE49-F238E27FC236}">
              <a16:creationId xmlns:a16="http://schemas.microsoft.com/office/drawing/2014/main" id="{5CE67771-266F-4E08-9730-C1CB9CCF1986}"/>
            </a:ext>
          </a:extLst>
        </xdr:cNvPr>
        <xdr:cNvSpPr txBox="1"/>
      </xdr:nvSpPr>
      <xdr:spPr>
        <a:xfrm>
          <a:off x="16630650" y="10001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15</xdr:col>
      <xdr:colOff>1295400</xdr:colOff>
      <xdr:row>5</xdr:row>
      <xdr:rowOff>0</xdr:rowOff>
    </xdr:from>
    <xdr:ext cx="38100" cy="381000"/>
    <xdr:sp macro="" textlink="">
      <xdr:nvSpPr>
        <xdr:cNvPr id="49" name="Shape 6">
          <a:extLst>
            <a:ext uri="{FF2B5EF4-FFF2-40B4-BE49-F238E27FC236}">
              <a16:creationId xmlns:a16="http://schemas.microsoft.com/office/drawing/2014/main" id="{8307C178-486F-484F-B41E-84669ECE5C3D}"/>
            </a:ext>
          </a:extLst>
        </xdr:cNvPr>
        <xdr:cNvSpPr txBox="1"/>
      </xdr:nvSpPr>
      <xdr:spPr>
        <a:xfrm>
          <a:off x="16640175" y="1000125"/>
          <a:ext cx="38100" cy="38100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15</xdr:col>
      <xdr:colOff>1285875</xdr:colOff>
      <xdr:row>5</xdr:row>
      <xdr:rowOff>0</xdr:rowOff>
    </xdr:from>
    <xdr:ext cx="38100" cy="171450"/>
    <xdr:sp macro="" textlink="">
      <xdr:nvSpPr>
        <xdr:cNvPr id="50" name="Shape 4">
          <a:extLst>
            <a:ext uri="{FF2B5EF4-FFF2-40B4-BE49-F238E27FC236}">
              <a16:creationId xmlns:a16="http://schemas.microsoft.com/office/drawing/2014/main" id="{493306CC-3475-4420-B944-9861214A7EDF}"/>
            </a:ext>
          </a:extLst>
        </xdr:cNvPr>
        <xdr:cNvSpPr txBox="1"/>
      </xdr:nvSpPr>
      <xdr:spPr>
        <a:xfrm>
          <a:off x="16630650" y="10001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15</xdr:col>
      <xdr:colOff>1285875</xdr:colOff>
      <xdr:row>5</xdr:row>
      <xdr:rowOff>0</xdr:rowOff>
    </xdr:from>
    <xdr:ext cx="38100" cy="171450"/>
    <xdr:sp macro="" textlink="">
      <xdr:nvSpPr>
        <xdr:cNvPr id="51" name="Shape 4">
          <a:extLst>
            <a:ext uri="{FF2B5EF4-FFF2-40B4-BE49-F238E27FC236}">
              <a16:creationId xmlns:a16="http://schemas.microsoft.com/office/drawing/2014/main" id="{55A4EC2D-A534-4066-A408-A2FA73FC502D}"/>
            </a:ext>
          </a:extLst>
        </xdr:cNvPr>
        <xdr:cNvSpPr txBox="1"/>
      </xdr:nvSpPr>
      <xdr:spPr>
        <a:xfrm>
          <a:off x="16630650" y="10001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15</xdr:col>
      <xdr:colOff>1295400</xdr:colOff>
      <xdr:row>5</xdr:row>
      <xdr:rowOff>0</xdr:rowOff>
    </xdr:from>
    <xdr:ext cx="38100" cy="381000"/>
    <xdr:sp macro="" textlink="">
      <xdr:nvSpPr>
        <xdr:cNvPr id="52" name="Shape 6">
          <a:extLst>
            <a:ext uri="{FF2B5EF4-FFF2-40B4-BE49-F238E27FC236}">
              <a16:creationId xmlns:a16="http://schemas.microsoft.com/office/drawing/2014/main" id="{15CCC922-863D-4276-B02D-0819C02EBFD0}"/>
            </a:ext>
          </a:extLst>
        </xdr:cNvPr>
        <xdr:cNvSpPr txBox="1"/>
      </xdr:nvSpPr>
      <xdr:spPr>
        <a:xfrm>
          <a:off x="16640175" y="1000125"/>
          <a:ext cx="38100" cy="38100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15</xdr:col>
      <xdr:colOff>1285875</xdr:colOff>
      <xdr:row>5</xdr:row>
      <xdr:rowOff>0</xdr:rowOff>
    </xdr:from>
    <xdr:ext cx="38100" cy="171450"/>
    <xdr:sp macro="" textlink="">
      <xdr:nvSpPr>
        <xdr:cNvPr id="53" name="Shape 4">
          <a:extLst>
            <a:ext uri="{FF2B5EF4-FFF2-40B4-BE49-F238E27FC236}">
              <a16:creationId xmlns:a16="http://schemas.microsoft.com/office/drawing/2014/main" id="{DD4A07F5-39F3-494E-A34A-F8AA297B373A}"/>
            </a:ext>
          </a:extLst>
        </xdr:cNvPr>
        <xdr:cNvSpPr txBox="1"/>
      </xdr:nvSpPr>
      <xdr:spPr>
        <a:xfrm>
          <a:off x="16630650" y="10001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15</xdr:col>
      <xdr:colOff>1285875</xdr:colOff>
      <xdr:row>5</xdr:row>
      <xdr:rowOff>0</xdr:rowOff>
    </xdr:from>
    <xdr:ext cx="38100" cy="171450"/>
    <xdr:sp macro="" textlink="">
      <xdr:nvSpPr>
        <xdr:cNvPr id="54" name="Shape 4">
          <a:extLst>
            <a:ext uri="{FF2B5EF4-FFF2-40B4-BE49-F238E27FC236}">
              <a16:creationId xmlns:a16="http://schemas.microsoft.com/office/drawing/2014/main" id="{15B52C87-488A-4778-AE05-9DD5AD5ED3EB}"/>
            </a:ext>
          </a:extLst>
        </xdr:cNvPr>
        <xdr:cNvSpPr txBox="1"/>
      </xdr:nvSpPr>
      <xdr:spPr>
        <a:xfrm>
          <a:off x="16630650" y="10001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15</xdr:col>
      <xdr:colOff>1295400</xdr:colOff>
      <xdr:row>5</xdr:row>
      <xdr:rowOff>0</xdr:rowOff>
    </xdr:from>
    <xdr:ext cx="38100" cy="381000"/>
    <xdr:sp macro="" textlink="">
      <xdr:nvSpPr>
        <xdr:cNvPr id="55" name="Shape 6">
          <a:extLst>
            <a:ext uri="{FF2B5EF4-FFF2-40B4-BE49-F238E27FC236}">
              <a16:creationId xmlns:a16="http://schemas.microsoft.com/office/drawing/2014/main" id="{495C15FA-5B3C-435A-AEED-F6400C90D646}"/>
            </a:ext>
          </a:extLst>
        </xdr:cNvPr>
        <xdr:cNvSpPr txBox="1"/>
      </xdr:nvSpPr>
      <xdr:spPr>
        <a:xfrm>
          <a:off x="16640175" y="1000125"/>
          <a:ext cx="38100" cy="38100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15</xdr:col>
      <xdr:colOff>1285875</xdr:colOff>
      <xdr:row>5</xdr:row>
      <xdr:rowOff>0</xdr:rowOff>
    </xdr:from>
    <xdr:ext cx="38100" cy="171450"/>
    <xdr:sp macro="" textlink="">
      <xdr:nvSpPr>
        <xdr:cNvPr id="56" name="Shape 4">
          <a:extLst>
            <a:ext uri="{FF2B5EF4-FFF2-40B4-BE49-F238E27FC236}">
              <a16:creationId xmlns:a16="http://schemas.microsoft.com/office/drawing/2014/main" id="{DF563659-DD5F-4D7D-B77F-A2C2A8ADCBFD}"/>
            </a:ext>
          </a:extLst>
        </xdr:cNvPr>
        <xdr:cNvSpPr txBox="1"/>
      </xdr:nvSpPr>
      <xdr:spPr>
        <a:xfrm>
          <a:off x="16630650" y="10001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15</xdr:col>
      <xdr:colOff>1285875</xdr:colOff>
      <xdr:row>5</xdr:row>
      <xdr:rowOff>0</xdr:rowOff>
    </xdr:from>
    <xdr:ext cx="38100" cy="171450"/>
    <xdr:sp macro="" textlink="">
      <xdr:nvSpPr>
        <xdr:cNvPr id="57" name="Shape 4">
          <a:extLst>
            <a:ext uri="{FF2B5EF4-FFF2-40B4-BE49-F238E27FC236}">
              <a16:creationId xmlns:a16="http://schemas.microsoft.com/office/drawing/2014/main" id="{056A9A85-1F35-4016-A2C8-0D5E7EB2B2FC}"/>
            </a:ext>
          </a:extLst>
        </xdr:cNvPr>
        <xdr:cNvSpPr txBox="1"/>
      </xdr:nvSpPr>
      <xdr:spPr>
        <a:xfrm>
          <a:off x="16630650" y="10001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15</xdr:col>
      <xdr:colOff>1295400</xdr:colOff>
      <xdr:row>5</xdr:row>
      <xdr:rowOff>0</xdr:rowOff>
    </xdr:from>
    <xdr:ext cx="38100" cy="381000"/>
    <xdr:sp macro="" textlink="">
      <xdr:nvSpPr>
        <xdr:cNvPr id="58" name="Shape 6">
          <a:extLst>
            <a:ext uri="{FF2B5EF4-FFF2-40B4-BE49-F238E27FC236}">
              <a16:creationId xmlns:a16="http://schemas.microsoft.com/office/drawing/2014/main" id="{0F8E5BC6-0694-4A78-B176-D48A73F19361}"/>
            </a:ext>
          </a:extLst>
        </xdr:cNvPr>
        <xdr:cNvSpPr txBox="1"/>
      </xdr:nvSpPr>
      <xdr:spPr>
        <a:xfrm>
          <a:off x="16640175" y="1000125"/>
          <a:ext cx="38100" cy="38100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15</xdr:col>
      <xdr:colOff>1285875</xdr:colOff>
      <xdr:row>5</xdr:row>
      <xdr:rowOff>0</xdr:rowOff>
    </xdr:from>
    <xdr:ext cx="38100" cy="171450"/>
    <xdr:sp macro="" textlink="">
      <xdr:nvSpPr>
        <xdr:cNvPr id="59" name="Shape 4">
          <a:extLst>
            <a:ext uri="{FF2B5EF4-FFF2-40B4-BE49-F238E27FC236}">
              <a16:creationId xmlns:a16="http://schemas.microsoft.com/office/drawing/2014/main" id="{43110D05-5ABE-4810-88A4-B4487442829B}"/>
            </a:ext>
          </a:extLst>
        </xdr:cNvPr>
        <xdr:cNvSpPr txBox="1"/>
      </xdr:nvSpPr>
      <xdr:spPr>
        <a:xfrm>
          <a:off x="16630650" y="10001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15</xdr:col>
      <xdr:colOff>1285875</xdr:colOff>
      <xdr:row>5</xdr:row>
      <xdr:rowOff>0</xdr:rowOff>
    </xdr:from>
    <xdr:ext cx="38100" cy="171450"/>
    <xdr:sp macro="" textlink="">
      <xdr:nvSpPr>
        <xdr:cNvPr id="60" name="Shape 4">
          <a:extLst>
            <a:ext uri="{FF2B5EF4-FFF2-40B4-BE49-F238E27FC236}">
              <a16:creationId xmlns:a16="http://schemas.microsoft.com/office/drawing/2014/main" id="{FA401EC8-9105-47BD-87FE-26649338F17E}"/>
            </a:ext>
          </a:extLst>
        </xdr:cNvPr>
        <xdr:cNvSpPr txBox="1"/>
      </xdr:nvSpPr>
      <xdr:spPr>
        <a:xfrm>
          <a:off x="16630650" y="10001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15</xdr:col>
      <xdr:colOff>1295400</xdr:colOff>
      <xdr:row>5</xdr:row>
      <xdr:rowOff>0</xdr:rowOff>
    </xdr:from>
    <xdr:ext cx="38100" cy="381000"/>
    <xdr:sp macro="" textlink="">
      <xdr:nvSpPr>
        <xdr:cNvPr id="61" name="Shape 6">
          <a:extLst>
            <a:ext uri="{FF2B5EF4-FFF2-40B4-BE49-F238E27FC236}">
              <a16:creationId xmlns:a16="http://schemas.microsoft.com/office/drawing/2014/main" id="{33C522DF-8B9A-4ADE-968F-A8D06A789BB5}"/>
            </a:ext>
          </a:extLst>
        </xdr:cNvPr>
        <xdr:cNvSpPr txBox="1"/>
      </xdr:nvSpPr>
      <xdr:spPr>
        <a:xfrm>
          <a:off x="16640175" y="1000125"/>
          <a:ext cx="38100" cy="38100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62" name="TextBox 61">
          <a:extLst>
            <a:ext uri="{FF2B5EF4-FFF2-40B4-BE49-F238E27FC236}">
              <a16:creationId xmlns:a16="http://schemas.microsoft.com/office/drawing/2014/main" id="{E9DAC033-B1C7-4B19-A246-1898435E9B4B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63" name="TextBox 62">
          <a:extLst>
            <a:ext uri="{FF2B5EF4-FFF2-40B4-BE49-F238E27FC236}">
              <a16:creationId xmlns:a16="http://schemas.microsoft.com/office/drawing/2014/main" id="{5C91BE28-ED50-4688-8E89-0FF64B288B35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64" name="TextBox 63">
          <a:extLst>
            <a:ext uri="{FF2B5EF4-FFF2-40B4-BE49-F238E27FC236}">
              <a16:creationId xmlns:a16="http://schemas.microsoft.com/office/drawing/2014/main" id="{3BA21F22-AC75-4409-B34D-326169640260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65" name="TextBox 64">
          <a:extLst>
            <a:ext uri="{FF2B5EF4-FFF2-40B4-BE49-F238E27FC236}">
              <a16:creationId xmlns:a16="http://schemas.microsoft.com/office/drawing/2014/main" id="{A3DF7A60-B4CB-4CE3-A625-D9AE8B3675E6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66" name="TextBox 65">
          <a:extLst>
            <a:ext uri="{FF2B5EF4-FFF2-40B4-BE49-F238E27FC236}">
              <a16:creationId xmlns:a16="http://schemas.microsoft.com/office/drawing/2014/main" id="{BF0AD5E2-A01C-4929-8CA7-29A12579D27E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67" name="TextBox 66">
          <a:extLst>
            <a:ext uri="{FF2B5EF4-FFF2-40B4-BE49-F238E27FC236}">
              <a16:creationId xmlns:a16="http://schemas.microsoft.com/office/drawing/2014/main" id="{A75A3936-3828-4423-A5AB-E5CC324D5D0E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68" name="TextBox 67">
          <a:extLst>
            <a:ext uri="{FF2B5EF4-FFF2-40B4-BE49-F238E27FC236}">
              <a16:creationId xmlns:a16="http://schemas.microsoft.com/office/drawing/2014/main" id="{EA5D3569-09A6-4ACE-AA47-286402E2BBE3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69" name="TextBox 68">
          <a:extLst>
            <a:ext uri="{FF2B5EF4-FFF2-40B4-BE49-F238E27FC236}">
              <a16:creationId xmlns:a16="http://schemas.microsoft.com/office/drawing/2014/main" id="{7654D5E4-755F-4999-BFBB-A9ED197ED754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70" name="TextBox 69">
          <a:extLst>
            <a:ext uri="{FF2B5EF4-FFF2-40B4-BE49-F238E27FC236}">
              <a16:creationId xmlns:a16="http://schemas.microsoft.com/office/drawing/2014/main" id="{F89BD7A7-15E2-4D0C-9748-6CF02EAAD8A8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71" name="TextBox 70">
          <a:extLst>
            <a:ext uri="{FF2B5EF4-FFF2-40B4-BE49-F238E27FC236}">
              <a16:creationId xmlns:a16="http://schemas.microsoft.com/office/drawing/2014/main" id="{CEF67773-86E7-4FBB-80D4-CC778456A26F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72" name="TextBox 71">
          <a:extLst>
            <a:ext uri="{FF2B5EF4-FFF2-40B4-BE49-F238E27FC236}">
              <a16:creationId xmlns:a16="http://schemas.microsoft.com/office/drawing/2014/main" id="{6DD3BC44-4744-411F-8176-E084F3EACB97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73" name="TextBox 72">
          <a:extLst>
            <a:ext uri="{FF2B5EF4-FFF2-40B4-BE49-F238E27FC236}">
              <a16:creationId xmlns:a16="http://schemas.microsoft.com/office/drawing/2014/main" id="{5BCAE20B-68D9-474A-9698-99E4F317C807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74" name="TextBox 73">
          <a:extLst>
            <a:ext uri="{FF2B5EF4-FFF2-40B4-BE49-F238E27FC236}">
              <a16:creationId xmlns:a16="http://schemas.microsoft.com/office/drawing/2014/main" id="{412D0EB7-4D36-42F2-9615-F5244FBA33EF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75" name="TextBox 74">
          <a:extLst>
            <a:ext uri="{FF2B5EF4-FFF2-40B4-BE49-F238E27FC236}">
              <a16:creationId xmlns:a16="http://schemas.microsoft.com/office/drawing/2014/main" id="{3C6A316F-86DA-40AC-8790-B2BE6176E674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76" name="TextBox 75">
          <a:extLst>
            <a:ext uri="{FF2B5EF4-FFF2-40B4-BE49-F238E27FC236}">
              <a16:creationId xmlns:a16="http://schemas.microsoft.com/office/drawing/2014/main" id="{55D5991A-7166-4F9D-ABDC-6D001B72735F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77" name="TextBox 76">
          <a:extLst>
            <a:ext uri="{FF2B5EF4-FFF2-40B4-BE49-F238E27FC236}">
              <a16:creationId xmlns:a16="http://schemas.microsoft.com/office/drawing/2014/main" id="{B7952360-50CA-468D-9E84-3DD30AF9B872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78" name="TextBox 77">
          <a:extLst>
            <a:ext uri="{FF2B5EF4-FFF2-40B4-BE49-F238E27FC236}">
              <a16:creationId xmlns:a16="http://schemas.microsoft.com/office/drawing/2014/main" id="{941FC14F-8EA2-4D7A-AFDF-02F9D4AFCFF6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79" name="TextBox 78">
          <a:extLst>
            <a:ext uri="{FF2B5EF4-FFF2-40B4-BE49-F238E27FC236}">
              <a16:creationId xmlns:a16="http://schemas.microsoft.com/office/drawing/2014/main" id="{F1E33BF3-A9EA-4BC8-9826-C1CA1C97AC6D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80" name="TextBox 79">
          <a:extLst>
            <a:ext uri="{FF2B5EF4-FFF2-40B4-BE49-F238E27FC236}">
              <a16:creationId xmlns:a16="http://schemas.microsoft.com/office/drawing/2014/main" id="{914B5C92-93A4-4EAD-9774-34AA5E952A81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81" name="TextBox 80">
          <a:extLst>
            <a:ext uri="{FF2B5EF4-FFF2-40B4-BE49-F238E27FC236}">
              <a16:creationId xmlns:a16="http://schemas.microsoft.com/office/drawing/2014/main" id="{8F1887F5-0453-41A9-B894-B8969A871558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82" name="TextBox 81">
          <a:extLst>
            <a:ext uri="{FF2B5EF4-FFF2-40B4-BE49-F238E27FC236}">
              <a16:creationId xmlns:a16="http://schemas.microsoft.com/office/drawing/2014/main" id="{0CEC992B-72C7-42A8-97E5-9B3411138210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83" name="TextBox 82">
          <a:extLst>
            <a:ext uri="{FF2B5EF4-FFF2-40B4-BE49-F238E27FC236}">
              <a16:creationId xmlns:a16="http://schemas.microsoft.com/office/drawing/2014/main" id="{BB3C346C-EF2C-40D1-99D4-C0262D8405FC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84" name="TextBox 83">
          <a:extLst>
            <a:ext uri="{FF2B5EF4-FFF2-40B4-BE49-F238E27FC236}">
              <a16:creationId xmlns:a16="http://schemas.microsoft.com/office/drawing/2014/main" id="{6BFFCEB9-484B-44BE-AA54-8E2DFC9B41E1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85" name="TextBox 84">
          <a:extLst>
            <a:ext uri="{FF2B5EF4-FFF2-40B4-BE49-F238E27FC236}">
              <a16:creationId xmlns:a16="http://schemas.microsoft.com/office/drawing/2014/main" id="{5DDE03DF-18F2-46D5-A3BE-FFFD5A4EEA4D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86" name="TextBox 85">
          <a:extLst>
            <a:ext uri="{FF2B5EF4-FFF2-40B4-BE49-F238E27FC236}">
              <a16:creationId xmlns:a16="http://schemas.microsoft.com/office/drawing/2014/main" id="{E312E7E0-C0B2-4B22-9C2B-01A50F391010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87" name="TextBox 86">
          <a:extLst>
            <a:ext uri="{FF2B5EF4-FFF2-40B4-BE49-F238E27FC236}">
              <a16:creationId xmlns:a16="http://schemas.microsoft.com/office/drawing/2014/main" id="{DF05769D-2A65-4362-B7C8-23EFDDA25212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88" name="TextBox 87">
          <a:extLst>
            <a:ext uri="{FF2B5EF4-FFF2-40B4-BE49-F238E27FC236}">
              <a16:creationId xmlns:a16="http://schemas.microsoft.com/office/drawing/2014/main" id="{13F66496-4C00-4D39-A39C-1E4095AF5367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89" name="TextBox 88">
          <a:extLst>
            <a:ext uri="{FF2B5EF4-FFF2-40B4-BE49-F238E27FC236}">
              <a16:creationId xmlns:a16="http://schemas.microsoft.com/office/drawing/2014/main" id="{139FEAC5-DE3D-492E-92FA-24CAE7DF43B5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90" name="TextBox 89">
          <a:extLst>
            <a:ext uri="{FF2B5EF4-FFF2-40B4-BE49-F238E27FC236}">
              <a16:creationId xmlns:a16="http://schemas.microsoft.com/office/drawing/2014/main" id="{95AFF776-4DEE-4229-AFFA-A7EF5A80754C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91" name="TextBox 90">
          <a:extLst>
            <a:ext uri="{FF2B5EF4-FFF2-40B4-BE49-F238E27FC236}">
              <a16:creationId xmlns:a16="http://schemas.microsoft.com/office/drawing/2014/main" id="{964BE2CF-F8CB-4A1D-9208-10B516D073DC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92" name="TextBox 91">
          <a:extLst>
            <a:ext uri="{FF2B5EF4-FFF2-40B4-BE49-F238E27FC236}">
              <a16:creationId xmlns:a16="http://schemas.microsoft.com/office/drawing/2014/main" id="{C0AF38CF-0A76-4EA4-983A-3DE6777D39E6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93" name="TextBox 92">
          <a:extLst>
            <a:ext uri="{FF2B5EF4-FFF2-40B4-BE49-F238E27FC236}">
              <a16:creationId xmlns:a16="http://schemas.microsoft.com/office/drawing/2014/main" id="{B6D3D945-17D3-43E4-A1E1-6DE1CC781430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94" name="TextBox 93">
          <a:extLst>
            <a:ext uri="{FF2B5EF4-FFF2-40B4-BE49-F238E27FC236}">
              <a16:creationId xmlns:a16="http://schemas.microsoft.com/office/drawing/2014/main" id="{C74F4082-0179-4D2D-97BB-DD3680ED1B7A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95" name="TextBox 94">
          <a:extLst>
            <a:ext uri="{FF2B5EF4-FFF2-40B4-BE49-F238E27FC236}">
              <a16:creationId xmlns:a16="http://schemas.microsoft.com/office/drawing/2014/main" id="{7B9FB19A-0A71-4ED0-9D10-0490D17F8399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96" name="TextBox 95">
          <a:extLst>
            <a:ext uri="{FF2B5EF4-FFF2-40B4-BE49-F238E27FC236}">
              <a16:creationId xmlns:a16="http://schemas.microsoft.com/office/drawing/2014/main" id="{0632F044-2839-401C-B840-C31863EF116F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97" name="TextBox 96">
          <a:extLst>
            <a:ext uri="{FF2B5EF4-FFF2-40B4-BE49-F238E27FC236}">
              <a16:creationId xmlns:a16="http://schemas.microsoft.com/office/drawing/2014/main" id="{B335CE43-219B-4938-BA12-BE583D118D2B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98" name="TextBox 97">
          <a:extLst>
            <a:ext uri="{FF2B5EF4-FFF2-40B4-BE49-F238E27FC236}">
              <a16:creationId xmlns:a16="http://schemas.microsoft.com/office/drawing/2014/main" id="{8EED5406-9B91-435F-9441-8CD934DBE12E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99" name="TextBox 98">
          <a:extLst>
            <a:ext uri="{FF2B5EF4-FFF2-40B4-BE49-F238E27FC236}">
              <a16:creationId xmlns:a16="http://schemas.microsoft.com/office/drawing/2014/main" id="{84FD573C-4413-41FC-A67F-9B85761D0E6D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100" name="TextBox 99">
          <a:extLst>
            <a:ext uri="{FF2B5EF4-FFF2-40B4-BE49-F238E27FC236}">
              <a16:creationId xmlns:a16="http://schemas.microsoft.com/office/drawing/2014/main" id="{0DC2EC99-B6F5-41DC-9739-791925098DDF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101" name="TextBox 100">
          <a:extLst>
            <a:ext uri="{FF2B5EF4-FFF2-40B4-BE49-F238E27FC236}">
              <a16:creationId xmlns:a16="http://schemas.microsoft.com/office/drawing/2014/main" id="{5DC655B9-D37F-45DE-A11A-04896FAB474F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102" name="TextBox 101">
          <a:extLst>
            <a:ext uri="{FF2B5EF4-FFF2-40B4-BE49-F238E27FC236}">
              <a16:creationId xmlns:a16="http://schemas.microsoft.com/office/drawing/2014/main" id="{6595BE55-3218-478D-9C0C-1444459CEDEB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103" name="TextBox 102">
          <a:extLst>
            <a:ext uri="{FF2B5EF4-FFF2-40B4-BE49-F238E27FC236}">
              <a16:creationId xmlns:a16="http://schemas.microsoft.com/office/drawing/2014/main" id="{F130F8FD-5259-4C9E-B491-D183101243AE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1285875</xdr:colOff>
      <xdr:row>5</xdr:row>
      <xdr:rowOff>0</xdr:rowOff>
    </xdr:from>
    <xdr:ext cx="38100" cy="171450"/>
    <xdr:sp macro="" textlink="">
      <xdr:nvSpPr>
        <xdr:cNvPr id="104" name="Shape 8">
          <a:extLst>
            <a:ext uri="{FF2B5EF4-FFF2-40B4-BE49-F238E27FC236}">
              <a16:creationId xmlns:a16="http://schemas.microsoft.com/office/drawing/2014/main" id="{F3303626-CD9F-45FF-A52B-341586AD079F}"/>
            </a:ext>
          </a:extLst>
        </xdr:cNvPr>
        <xdr:cNvSpPr txBox="1"/>
      </xdr:nvSpPr>
      <xdr:spPr>
        <a:xfrm>
          <a:off x="16630650" y="10001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15</xdr:col>
      <xdr:colOff>1285875</xdr:colOff>
      <xdr:row>5</xdr:row>
      <xdr:rowOff>0</xdr:rowOff>
    </xdr:from>
    <xdr:ext cx="38100" cy="171450"/>
    <xdr:sp macro="" textlink="">
      <xdr:nvSpPr>
        <xdr:cNvPr id="105" name="Shape 8">
          <a:extLst>
            <a:ext uri="{FF2B5EF4-FFF2-40B4-BE49-F238E27FC236}">
              <a16:creationId xmlns:a16="http://schemas.microsoft.com/office/drawing/2014/main" id="{2A49FBEB-7F68-4C75-ABE7-BB65D3BFDE2A}"/>
            </a:ext>
          </a:extLst>
        </xdr:cNvPr>
        <xdr:cNvSpPr txBox="1"/>
      </xdr:nvSpPr>
      <xdr:spPr>
        <a:xfrm>
          <a:off x="16630650" y="10001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15</xdr:col>
      <xdr:colOff>1295400</xdr:colOff>
      <xdr:row>5</xdr:row>
      <xdr:rowOff>0</xdr:rowOff>
    </xdr:from>
    <xdr:ext cx="38100" cy="381000"/>
    <xdr:sp macro="" textlink="">
      <xdr:nvSpPr>
        <xdr:cNvPr id="106" name="Shape 10">
          <a:extLst>
            <a:ext uri="{FF2B5EF4-FFF2-40B4-BE49-F238E27FC236}">
              <a16:creationId xmlns:a16="http://schemas.microsoft.com/office/drawing/2014/main" id="{2129120B-A85C-400A-9105-B69CA3FAD886}"/>
            </a:ext>
          </a:extLst>
        </xdr:cNvPr>
        <xdr:cNvSpPr txBox="1"/>
      </xdr:nvSpPr>
      <xdr:spPr>
        <a:xfrm>
          <a:off x="16640175" y="1000125"/>
          <a:ext cx="38100" cy="38100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15</xdr:col>
      <xdr:colOff>1285875</xdr:colOff>
      <xdr:row>5</xdr:row>
      <xdr:rowOff>0</xdr:rowOff>
    </xdr:from>
    <xdr:ext cx="38100" cy="171450"/>
    <xdr:sp macro="" textlink="">
      <xdr:nvSpPr>
        <xdr:cNvPr id="107" name="Shape 11">
          <a:extLst>
            <a:ext uri="{FF2B5EF4-FFF2-40B4-BE49-F238E27FC236}">
              <a16:creationId xmlns:a16="http://schemas.microsoft.com/office/drawing/2014/main" id="{6280CBEF-52C8-44D1-A6F8-1192F87800C4}"/>
            </a:ext>
          </a:extLst>
        </xdr:cNvPr>
        <xdr:cNvSpPr txBox="1"/>
      </xdr:nvSpPr>
      <xdr:spPr>
        <a:xfrm>
          <a:off x="16630650" y="10001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15</xdr:col>
      <xdr:colOff>1285875</xdr:colOff>
      <xdr:row>5</xdr:row>
      <xdr:rowOff>0</xdr:rowOff>
    </xdr:from>
    <xdr:ext cx="38100" cy="171450"/>
    <xdr:sp macro="" textlink="">
      <xdr:nvSpPr>
        <xdr:cNvPr id="108" name="Shape 11">
          <a:extLst>
            <a:ext uri="{FF2B5EF4-FFF2-40B4-BE49-F238E27FC236}">
              <a16:creationId xmlns:a16="http://schemas.microsoft.com/office/drawing/2014/main" id="{0013EA1A-C69D-43FB-A9E6-169435C2C67C}"/>
            </a:ext>
          </a:extLst>
        </xdr:cNvPr>
        <xdr:cNvSpPr txBox="1"/>
      </xdr:nvSpPr>
      <xdr:spPr>
        <a:xfrm>
          <a:off x="16630650" y="10001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15</xdr:col>
      <xdr:colOff>1295400</xdr:colOff>
      <xdr:row>5</xdr:row>
      <xdr:rowOff>0</xdr:rowOff>
    </xdr:from>
    <xdr:ext cx="38100" cy="381000"/>
    <xdr:sp macro="" textlink="">
      <xdr:nvSpPr>
        <xdr:cNvPr id="109" name="Shape 12">
          <a:extLst>
            <a:ext uri="{FF2B5EF4-FFF2-40B4-BE49-F238E27FC236}">
              <a16:creationId xmlns:a16="http://schemas.microsoft.com/office/drawing/2014/main" id="{95B51BAC-A167-408F-978E-A8C1E3549B30}"/>
            </a:ext>
          </a:extLst>
        </xdr:cNvPr>
        <xdr:cNvSpPr txBox="1"/>
      </xdr:nvSpPr>
      <xdr:spPr>
        <a:xfrm>
          <a:off x="16640175" y="1000125"/>
          <a:ext cx="38100" cy="38100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15</xdr:col>
      <xdr:colOff>1285875</xdr:colOff>
      <xdr:row>5</xdr:row>
      <xdr:rowOff>0</xdr:rowOff>
    </xdr:from>
    <xdr:ext cx="38100" cy="171450"/>
    <xdr:sp macro="" textlink="">
      <xdr:nvSpPr>
        <xdr:cNvPr id="110" name="Shape 11">
          <a:extLst>
            <a:ext uri="{FF2B5EF4-FFF2-40B4-BE49-F238E27FC236}">
              <a16:creationId xmlns:a16="http://schemas.microsoft.com/office/drawing/2014/main" id="{56979CE4-8D66-4611-B10E-4341A6297C70}"/>
            </a:ext>
          </a:extLst>
        </xdr:cNvPr>
        <xdr:cNvSpPr txBox="1"/>
      </xdr:nvSpPr>
      <xdr:spPr>
        <a:xfrm>
          <a:off x="16630650" y="10001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15</xdr:col>
      <xdr:colOff>1285875</xdr:colOff>
      <xdr:row>5</xdr:row>
      <xdr:rowOff>0</xdr:rowOff>
    </xdr:from>
    <xdr:ext cx="38100" cy="171450"/>
    <xdr:sp macro="" textlink="">
      <xdr:nvSpPr>
        <xdr:cNvPr id="111" name="Shape 11">
          <a:extLst>
            <a:ext uri="{FF2B5EF4-FFF2-40B4-BE49-F238E27FC236}">
              <a16:creationId xmlns:a16="http://schemas.microsoft.com/office/drawing/2014/main" id="{AC23CEBE-8083-48FB-AA4D-F6D2D5BC1909}"/>
            </a:ext>
          </a:extLst>
        </xdr:cNvPr>
        <xdr:cNvSpPr txBox="1"/>
      </xdr:nvSpPr>
      <xdr:spPr>
        <a:xfrm>
          <a:off x="16630650" y="10001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15</xdr:col>
      <xdr:colOff>1295400</xdr:colOff>
      <xdr:row>5</xdr:row>
      <xdr:rowOff>0</xdr:rowOff>
    </xdr:from>
    <xdr:ext cx="38100" cy="381000"/>
    <xdr:sp macro="" textlink="">
      <xdr:nvSpPr>
        <xdr:cNvPr id="112" name="Shape 12">
          <a:extLst>
            <a:ext uri="{FF2B5EF4-FFF2-40B4-BE49-F238E27FC236}">
              <a16:creationId xmlns:a16="http://schemas.microsoft.com/office/drawing/2014/main" id="{AC960BC1-1DED-4C7D-9F9B-D6B71B38E496}"/>
            </a:ext>
          </a:extLst>
        </xdr:cNvPr>
        <xdr:cNvSpPr txBox="1"/>
      </xdr:nvSpPr>
      <xdr:spPr>
        <a:xfrm>
          <a:off x="16640175" y="1000125"/>
          <a:ext cx="38100" cy="38100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15</xdr:col>
      <xdr:colOff>1285875</xdr:colOff>
      <xdr:row>5</xdr:row>
      <xdr:rowOff>0</xdr:rowOff>
    </xdr:from>
    <xdr:ext cx="38100" cy="171450"/>
    <xdr:sp macro="" textlink="">
      <xdr:nvSpPr>
        <xdr:cNvPr id="113" name="Shape 11">
          <a:extLst>
            <a:ext uri="{FF2B5EF4-FFF2-40B4-BE49-F238E27FC236}">
              <a16:creationId xmlns:a16="http://schemas.microsoft.com/office/drawing/2014/main" id="{8A1FEA54-1B99-4D33-AB3E-FA110B22D0BA}"/>
            </a:ext>
          </a:extLst>
        </xdr:cNvPr>
        <xdr:cNvSpPr txBox="1"/>
      </xdr:nvSpPr>
      <xdr:spPr>
        <a:xfrm>
          <a:off x="16630650" y="10001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15</xdr:col>
      <xdr:colOff>1285875</xdr:colOff>
      <xdr:row>5</xdr:row>
      <xdr:rowOff>0</xdr:rowOff>
    </xdr:from>
    <xdr:ext cx="38100" cy="171450"/>
    <xdr:sp macro="" textlink="">
      <xdr:nvSpPr>
        <xdr:cNvPr id="114" name="Shape 11">
          <a:extLst>
            <a:ext uri="{FF2B5EF4-FFF2-40B4-BE49-F238E27FC236}">
              <a16:creationId xmlns:a16="http://schemas.microsoft.com/office/drawing/2014/main" id="{E5B0043A-18D4-47CB-B2E3-D0AB28F4EE6E}"/>
            </a:ext>
          </a:extLst>
        </xdr:cNvPr>
        <xdr:cNvSpPr txBox="1"/>
      </xdr:nvSpPr>
      <xdr:spPr>
        <a:xfrm>
          <a:off x="16630650" y="10001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15</xdr:col>
      <xdr:colOff>1295400</xdr:colOff>
      <xdr:row>5</xdr:row>
      <xdr:rowOff>0</xdr:rowOff>
    </xdr:from>
    <xdr:ext cx="38100" cy="381000"/>
    <xdr:sp macro="" textlink="">
      <xdr:nvSpPr>
        <xdr:cNvPr id="115" name="Shape 12">
          <a:extLst>
            <a:ext uri="{FF2B5EF4-FFF2-40B4-BE49-F238E27FC236}">
              <a16:creationId xmlns:a16="http://schemas.microsoft.com/office/drawing/2014/main" id="{5D9D5843-3A55-4755-AD43-0D2487CB4DB0}"/>
            </a:ext>
          </a:extLst>
        </xdr:cNvPr>
        <xdr:cNvSpPr txBox="1"/>
      </xdr:nvSpPr>
      <xdr:spPr>
        <a:xfrm>
          <a:off x="16640175" y="1000125"/>
          <a:ext cx="38100" cy="38100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15</xdr:col>
      <xdr:colOff>1285875</xdr:colOff>
      <xdr:row>5</xdr:row>
      <xdr:rowOff>0</xdr:rowOff>
    </xdr:from>
    <xdr:ext cx="38100" cy="171450"/>
    <xdr:sp macro="" textlink="">
      <xdr:nvSpPr>
        <xdr:cNvPr id="116" name="Shape 11">
          <a:extLst>
            <a:ext uri="{FF2B5EF4-FFF2-40B4-BE49-F238E27FC236}">
              <a16:creationId xmlns:a16="http://schemas.microsoft.com/office/drawing/2014/main" id="{4BD709BE-70CD-4788-90C0-9F5E0C33C1B6}"/>
            </a:ext>
          </a:extLst>
        </xdr:cNvPr>
        <xdr:cNvSpPr txBox="1"/>
      </xdr:nvSpPr>
      <xdr:spPr>
        <a:xfrm>
          <a:off x="16630650" y="10001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15</xdr:col>
      <xdr:colOff>1285875</xdr:colOff>
      <xdr:row>5</xdr:row>
      <xdr:rowOff>0</xdr:rowOff>
    </xdr:from>
    <xdr:ext cx="38100" cy="171450"/>
    <xdr:sp macro="" textlink="">
      <xdr:nvSpPr>
        <xdr:cNvPr id="117" name="Shape 11">
          <a:extLst>
            <a:ext uri="{FF2B5EF4-FFF2-40B4-BE49-F238E27FC236}">
              <a16:creationId xmlns:a16="http://schemas.microsoft.com/office/drawing/2014/main" id="{FC6F7E8D-26D9-4BE9-B635-622CDC9D9D43}"/>
            </a:ext>
          </a:extLst>
        </xdr:cNvPr>
        <xdr:cNvSpPr txBox="1"/>
      </xdr:nvSpPr>
      <xdr:spPr>
        <a:xfrm>
          <a:off x="16630650" y="10001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15</xdr:col>
      <xdr:colOff>1295400</xdr:colOff>
      <xdr:row>5</xdr:row>
      <xdr:rowOff>0</xdr:rowOff>
    </xdr:from>
    <xdr:ext cx="38100" cy="381000"/>
    <xdr:sp macro="" textlink="">
      <xdr:nvSpPr>
        <xdr:cNvPr id="118" name="Shape 12">
          <a:extLst>
            <a:ext uri="{FF2B5EF4-FFF2-40B4-BE49-F238E27FC236}">
              <a16:creationId xmlns:a16="http://schemas.microsoft.com/office/drawing/2014/main" id="{21FF0C1B-2F24-4429-BEDA-7766AE3E484A}"/>
            </a:ext>
          </a:extLst>
        </xdr:cNvPr>
        <xdr:cNvSpPr txBox="1"/>
      </xdr:nvSpPr>
      <xdr:spPr>
        <a:xfrm>
          <a:off x="16640175" y="1000125"/>
          <a:ext cx="38100" cy="38100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15</xdr:col>
      <xdr:colOff>1285875</xdr:colOff>
      <xdr:row>5</xdr:row>
      <xdr:rowOff>0</xdr:rowOff>
    </xdr:from>
    <xdr:ext cx="38100" cy="171450"/>
    <xdr:sp macro="" textlink="">
      <xdr:nvSpPr>
        <xdr:cNvPr id="119" name="Shape 11">
          <a:extLst>
            <a:ext uri="{FF2B5EF4-FFF2-40B4-BE49-F238E27FC236}">
              <a16:creationId xmlns:a16="http://schemas.microsoft.com/office/drawing/2014/main" id="{CD2BB6ED-5EE8-4019-90B8-663902A217D2}"/>
            </a:ext>
          </a:extLst>
        </xdr:cNvPr>
        <xdr:cNvSpPr txBox="1"/>
      </xdr:nvSpPr>
      <xdr:spPr>
        <a:xfrm>
          <a:off x="16630650" y="10001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15</xdr:col>
      <xdr:colOff>1285875</xdr:colOff>
      <xdr:row>5</xdr:row>
      <xdr:rowOff>0</xdr:rowOff>
    </xdr:from>
    <xdr:ext cx="38100" cy="171450"/>
    <xdr:sp macro="" textlink="">
      <xdr:nvSpPr>
        <xdr:cNvPr id="120" name="Shape 11">
          <a:extLst>
            <a:ext uri="{FF2B5EF4-FFF2-40B4-BE49-F238E27FC236}">
              <a16:creationId xmlns:a16="http://schemas.microsoft.com/office/drawing/2014/main" id="{A7544D12-3411-442F-889E-7A274B323E4E}"/>
            </a:ext>
          </a:extLst>
        </xdr:cNvPr>
        <xdr:cNvSpPr txBox="1"/>
      </xdr:nvSpPr>
      <xdr:spPr>
        <a:xfrm>
          <a:off x="16630650" y="10001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15</xdr:col>
      <xdr:colOff>1295400</xdr:colOff>
      <xdr:row>5</xdr:row>
      <xdr:rowOff>0</xdr:rowOff>
    </xdr:from>
    <xdr:ext cx="38100" cy="381000"/>
    <xdr:sp macro="" textlink="">
      <xdr:nvSpPr>
        <xdr:cNvPr id="121" name="Shape 12">
          <a:extLst>
            <a:ext uri="{FF2B5EF4-FFF2-40B4-BE49-F238E27FC236}">
              <a16:creationId xmlns:a16="http://schemas.microsoft.com/office/drawing/2014/main" id="{1D1426E5-7477-4A6E-846F-AD24433167ED}"/>
            </a:ext>
          </a:extLst>
        </xdr:cNvPr>
        <xdr:cNvSpPr txBox="1"/>
      </xdr:nvSpPr>
      <xdr:spPr>
        <a:xfrm>
          <a:off x="16640175" y="1000125"/>
          <a:ext cx="38100" cy="38100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15</xdr:col>
      <xdr:colOff>1285875</xdr:colOff>
      <xdr:row>5</xdr:row>
      <xdr:rowOff>0</xdr:rowOff>
    </xdr:from>
    <xdr:ext cx="38100" cy="171450"/>
    <xdr:sp macro="" textlink="">
      <xdr:nvSpPr>
        <xdr:cNvPr id="122" name="Shape 11">
          <a:extLst>
            <a:ext uri="{FF2B5EF4-FFF2-40B4-BE49-F238E27FC236}">
              <a16:creationId xmlns:a16="http://schemas.microsoft.com/office/drawing/2014/main" id="{18AB7F9A-0870-4A9B-BF9D-4C8026AB4B06}"/>
            </a:ext>
          </a:extLst>
        </xdr:cNvPr>
        <xdr:cNvSpPr txBox="1"/>
      </xdr:nvSpPr>
      <xdr:spPr>
        <a:xfrm>
          <a:off x="16630650" y="10001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15</xdr:col>
      <xdr:colOff>1285875</xdr:colOff>
      <xdr:row>5</xdr:row>
      <xdr:rowOff>0</xdr:rowOff>
    </xdr:from>
    <xdr:ext cx="38100" cy="171450"/>
    <xdr:sp macro="" textlink="">
      <xdr:nvSpPr>
        <xdr:cNvPr id="123" name="Shape 11">
          <a:extLst>
            <a:ext uri="{FF2B5EF4-FFF2-40B4-BE49-F238E27FC236}">
              <a16:creationId xmlns:a16="http://schemas.microsoft.com/office/drawing/2014/main" id="{20FAD01E-A73E-48D3-B9E9-B682FB0D4817}"/>
            </a:ext>
          </a:extLst>
        </xdr:cNvPr>
        <xdr:cNvSpPr txBox="1"/>
      </xdr:nvSpPr>
      <xdr:spPr>
        <a:xfrm>
          <a:off x="16630650" y="10001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15</xdr:col>
      <xdr:colOff>1295400</xdr:colOff>
      <xdr:row>5</xdr:row>
      <xdr:rowOff>0</xdr:rowOff>
    </xdr:from>
    <xdr:ext cx="38100" cy="381000"/>
    <xdr:sp macro="" textlink="">
      <xdr:nvSpPr>
        <xdr:cNvPr id="124" name="Shape 12">
          <a:extLst>
            <a:ext uri="{FF2B5EF4-FFF2-40B4-BE49-F238E27FC236}">
              <a16:creationId xmlns:a16="http://schemas.microsoft.com/office/drawing/2014/main" id="{4D6E27AD-7D0C-4539-8269-B35D552E9394}"/>
            </a:ext>
          </a:extLst>
        </xdr:cNvPr>
        <xdr:cNvSpPr txBox="1"/>
      </xdr:nvSpPr>
      <xdr:spPr>
        <a:xfrm>
          <a:off x="16640175" y="1000125"/>
          <a:ext cx="38100" cy="38100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125" name="TextBox 124">
          <a:extLst>
            <a:ext uri="{FF2B5EF4-FFF2-40B4-BE49-F238E27FC236}">
              <a16:creationId xmlns:a16="http://schemas.microsoft.com/office/drawing/2014/main" id="{3EAE1C7D-17D5-49B2-9949-CF9DA8F59C51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126" name="TextBox 125">
          <a:extLst>
            <a:ext uri="{FF2B5EF4-FFF2-40B4-BE49-F238E27FC236}">
              <a16:creationId xmlns:a16="http://schemas.microsoft.com/office/drawing/2014/main" id="{413B79DA-87F4-4752-B81A-5FBD2DA36C74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127" name="TextBox 126">
          <a:extLst>
            <a:ext uri="{FF2B5EF4-FFF2-40B4-BE49-F238E27FC236}">
              <a16:creationId xmlns:a16="http://schemas.microsoft.com/office/drawing/2014/main" id="{AF067AAC-C6D6-4B62-9A09-D7A7A2B263B1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128" name="TextBox 127">
          <a:extLst>
            <a:ext uri="{FF2B5EF4-FFF2-40B4-BE49-F238E27FC236}">
              <a16:creationId xmlns:a16="http://schemas.microsoft.com/office/drawing/2014/main" id="{7C678C27-B33E-4F3A-81CA-D1169F6CE269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129" name="TextBox 128">
          <a:extLst>
            <a:ext uri="{FF2B5EF4-FFF2-40B4-BE49-F238E27FC236}">
              <a16:creationId xmlns:a16="http://schemas.microsoft.com/office/drawing/2014/main" id="{8224A3F1-9BB8-4AA5-B197-8FDD0E218086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130" name="TextBox 129">
          <a:extLst>
            <a:ext uri="{FF2B5EF4-FFF2-40B4-BE49-F238E27FC236}">
              <a16:creationId xmlns:a16="http://schemas.microsoft.com/office/drawing/2014/main" id="{0D297D5A-3458-457C-B050-28FFFF3EAAE0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131" name="TextBox 130">
          <a:extLst>
            <a:ext uri="{FF2B5EF4-FFF2-40B4-BE49-F238E27FC236}">
              <a16:creationId xmlns:a16="http://schemas.microsoft.com/office/drawing/2014/main" id="{47324EB6-0451-44D2-9512-7E639C346B2C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132" name="TextBox 131">
          <a:extLst>
            <a:ext uri="{FF2B5EF4-FFF2-40B4-BE49-F238E27FC236}">
              <a16:creationId xmlns:a16="http://schemas.microsoft.com/office/drawing/2014/main" id="{9C4D3B85-9313-4BE5-A64E-ACD456D858A9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133" name="TextBox 132">
          <a:extLst>
            <a:ext uri="{FF2B5EF4-FFF2-40B4-BE49-F238E27FC236}">
              <a16:creationId xmlns:a16="http://schemas.microsoft.com/office/drawing/2014/main" id="{84139E23-960B-4CAB-BB00-009FFAB3096D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134" name="TextBox 133">
          <a:extLst>
            <a:ext uri="{FF2B5EF4-FFF2-40B4-BE49-F238E27FC236}">
              <a16:creationId xmlns:a16="http://schemas.microsoft.com/office/drawing/2014/main" id="{6B86A6B0-A3D6-4684-9067-1AE0ECA15661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135" name="TextBox 134">
          <a:extLst>
            <a:ext uri="{FF2B5EF4-FFF2-40B4-BE49-F238E27FC236}">
              <a16:creationId xmlns:a16="http://schemas.microsoft.com/office/drawing/2014/main" id="{F436710C-4D03-4E58-B014-B645080ABD30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136" name="TextBox 135">
          <a:extLst>
            <a:ext uri="{FF2B5EF4-FFF2-40B4-BE49-F238E27FC236}">
              <a16:creationId xmlns:a16="http://schemas.microsoft.com/office/drawing/2014/main" id="{BA901730-BAA0-4563-8962-F00C3AA20C42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137" name="TextBox 136">
          <a:extLst>
            <a:ext uri="{FF2B5EF4-FFF2-40B4-BE49-F238E27FC236}">
              <a16:creationId xmlns:a16="http://schemas.microsoft.com/office/drawing/2014/main" id="{27B86070-F829-4F68-B427-9F7E6D0F215C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138" name="TextBox 137">
          <a:extLst>
            <a:ext uri="{FF2B5EF4-FFF2-40B4-BE49-F238E27FC236}">
              <a16:creationId xmlns:a16="http://schemas.microsoft.com/office/drawing/2014/main" id="{3A237FB7-E0A0-4ED9-90F1-97B1CDF41E6A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139" name="TextBox 138">
          <a:extLst>
            <a:ext uri="{FF2B5EF4-FFF2-40B4-BE49-F238E27FC236}">
              <a16:creationId xmlns:a16="http://schemas.microsoft.com/office/drawing/2014/main" id="{99AB982C-2A34-4474-B2BD-140CDB3D1A43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140" name="TextBox 139">
          <a:extLst>
            <a:ext uri="{FF2B5EF4-FFF2-40B4-BE49-F238E27FC236}">
              <a16:creationId xmlns:a16="http://schemas.microsoft.com/office/drawing/2014/main" id="{313A4BE9-FFB7-462B-B542-3021D4D005B2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141" name="TextBox 140">
          <a:extLst>
            <a:ext uri="{FF2B5EF4-FFF2-40B4-BE49-F238E27FC236}">
              <a16:creationId xmlns:a16="http://schemas.microsoft.com/office/drawing/2014/main" id="{FBE6333B-62A7-4F00-AB24-05BF89267EA6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142" name="TextBox 141">
          <a:extLst>
            <a:ext uri="{FF2B5EF4-FFF2-40B4-BE49-F238E27FC236}">
              <a16:creationId xmlns:a16="http://schemas.microsoft.com/office/drawing/2014/main" id="{E8ACB09E-7EBB-4F2D-81A4-7427A08945EB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143" name="TextBox 142">
          <a:extLst>
            <a:ext uri="{FF2B5EF4-FFF2-40B4-BE49-F238E27FC236}">
              <a16:creationId xmlns:a16="http://schemas.microsoft.com/office/drawing/2014/main" id="{6C26BFAC-0BD3-444D-9BB6-E4924F5F0494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144" name="TextBox 143">
          <a:extLst>
            <a:ext uri="{FF2B5EF4-FFF2-40B4-BE49-F238E27FC236}">
              <a16:creationId xmlns:a16="http://schemas.microsoft.com/office/drawing/2014/main" id="{48713DB9-CE9A-4CDF-9D5D-9AC9187EB647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145" name="TextBox 144">
          <a:extLst>
            <a:ext uri="{FF2B5EF4-FFF2-40B4-BE49-F238E27FC236}">
              <a16:creationId xmlns:a16="http://schemas.microsoft.com/office/drawing/2014/main" id="{44A80C58-894A-489E-84D8-6BAB4131FDC9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146" name="TextBox 145">
          <a:extLst>
            <a:ext uri="{FF2B5EF4-FFF2-40B4-BE49-F238E27FC236}">
              <a16:creationId xmlns:a16="http://schemas.microsoft.com/office/drawing/2014/main" id="{50BAF1AA-4ABF-4BE2-90C0-CF12EC8FD29C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147" name="TextBox 146">
          <a:extLst>
            <a:ext uri="{FF2B5EF4-FFF2-40B4-BE49-F238E27FC236}">
              <a16:creationId xmlns:a16="http://schemas.microsoft.com/office/drawing/2014/main" id="{E9F4472E-7BD7-4EB2-AA0B-F7DC4145130A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148" name="TextBox 147">
          <a:extLst>
            <a:ext uri="{FF2B5EF4-FFF2-40B4-BE49-F238E27FC236}">
              <a16:creationId xmlns:a16="http://schemas.microsoft.com/office/drawing/2014/main" id="{8B52231C-C548-49C6-8CCF-FF6D361C69AE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149" name="TextBox 148">
          <a:extLst>
            <a:ext uri="{FF2B5EF4-FFF2-40B4-BE49-F238E27FC236}">
              <a16:creationId xmlns:a16="http://schemas.microsoft.com/office/drawing/2014/main" id="{5FEC3882-2B34-41C8-A8BC-498A9F150E2F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150" name="TextBox 149">
          <a:extLst>
            <a:ext uri="{FF2B5EF4-FFF2-40B4-BE49-F238E27FC236}">
              <a16:creationId xmlns:a16="http://schemas.microsoft.com/office/drawing/2014/main" id="{00E849DF-83DB-405B-8F1D-29B80D875EDF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151" name="TextBox 150">
          <a:extLst>
            <a:ext uri="{FF2B5EF4-FFF2-40B4-BE49-F238E27FC236}">
              <a16:creationId xmlns:a16="http://schemas.microsoft.com/office/drawing/2014/main" id="{945958E4-3568-4B04-8D72-F891C556B921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152" name="TextBox 151">
          <a:extLst>
            <a:ext uri="{FF2B5EF4-FFF2-40B4-BE49-F238E27FC236}">
              <a16:creationId xmlns:a16="http://schemas.microsoft.com/office/drawing/2014/main" id="{B12C933B-93D9-44AB-A041-A770AAF8CDEF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153" name="TextBox 152">
          <a:extLst>
            <a:ext uri="{FF2B5EF4-FFF2-40B4-BE49-F238E27FC236}">
              <a16:creationId xmlns:a16="http://schemas.microsoft.com/office/drawing/2014/main" id="{49957245-0904-4CA2-9CF1-169C07A3536E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154" name="TextBox 153">
          <a:extLst>
            <a:ext uri="{FF2B5EF4-FFF2-40B4-BE49-F238E27FC236}">
              <a16:creationId xmlns:a16="http://schemas.microsoft.com/office/drawing/2014/main" id="{1669B705-2E47-47FE-84AD-A63BA16D1EE0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155" name="TextBox 154">
          <a:extLst>
            <a:ext uri="{FF2B5EF4-FFF2-40B4-BE49-F238E27FC236}">
              <a16:creationId xmlns:a16="http://schemas.microsoft.com/office/drawing/2014/main" id="{3A706D32-FC95-470D-832C-1B4E4452EC7C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156" name="TextBox 155">
          <a:extLst>
            <a:ext uri="{FF2B5EF4-FFF2-40B4-BE49-F238E27FC236}">
              <a16:creationId xmlns:a16="http://schemas.microsoft.com/office/drawing/2014/main" id="{8DF483BF-EAD6-4FC5-9D3F-79B0F108E29B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157" name="TextBox 156">
          <a:extLst>
            <a:ext uri="{FF2B5EF4-FFF2-40B4-BE49-F238E27FC236}">
              <a16:creationId xmlns:a16="http://schemas.microsoft.com/office/drawing/2014/main" id="{1C644F7F-49A2-44EF-996C-AD97FCFCA80F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158" name="TextBox 157">
          <a:extLst>
            <a:ext uri="{FF2B5EF4-FFF2-40B4-BE49-F238E27FC236}">
              <a16:creationId xmlns:a16="http://schemas.microsoft.com/office/drawing/2014/main" id="{9F3687BB-1431-471F-8A3A-C3752B6D4039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159" name="TextBox 158">
          <a:extLst>
            <a:ext uri="{FF2B5EF4-FFF2-40B4-BE49-F238E27FC236}">
              <a16:creationId xmlns:a16="http://schemas.microsoft.com/office/drawing/2014/main" id="{E609BC22-A13D-4BFE-B345-72E3D01505BB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160" name="TextBox 159">
          <a:extLst>
            <a:ext uri="{FF2B5EF4-FFF2-40B4-BE49-F238E27FC236}">
              <a16:creationId xmlns:a16="http://schemas.microsoft.com/office/drawing/2014/main" id="{374CBB1B-9A23-4A70-B1A8-DE9488C70486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161" name="TextBox 160">
          <a:extLst>
            <a:ext uri="{FF2B5EF4-FFF2-40B4-BE49-F238E27FC236}">
              <a16:creationId xmlns:a16="http://schemas.microsoft.com/office/drawing/2014/main" id="{419B46FC-B6EA-4804-B723-0C75C99A093B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162" name="TextBox 161">
          <a:extLst>
            <a:ext uri="{FF2B5EF4-FFF2-40B4-BE49-F238E27FC236}">
              <a16:creationId xmlns:a16="http://schemas.microsoft.com/office/drawing/2014/main" id="{801195F6-D1C7-486B-8F3A-08727F044623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163" name="TextBox 162">
          <a:extLst>
            <a:ext uri="{FF2B5EF4-FFF2-40B4-BE49-F238E27FC236}">
              <a16:creationId xmlns:a16="http://schemas.microsoft.com/office/drawing/2014/main" id="{A64ADEDA-D9A1-4574-AF30-02DE7DDEC50E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164" name="TextBox 163">
          <a:extLst>
            <a:ext uri="{FF2B5EF4-FFF2-40B4-BE49-F238E27FC236}">
              <a16:creationId xmlns:a16="http://schemas.microsoft.com/office/drawing/2014/main" id="{80C6817B-D221-4AE7-A201-8903DEA0862F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165" name="TextBox 164">
          <a:extLst>
            <a:ext uri="{FF2B5EF4-FFF2-40B4-BE49-F238E27FC236}">
              <a16:creationId xmlns:a16="http://schemas.microsoft.com/office/drawing/2014/main" id="{2E826CAF-023A-4D97-BB30-504762727B75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166" name="TextBox 165">
          <a:extLst>
            <a:ext uri="{FF2B5EF4-FFF2-40B4-BE49-F238E27FC236}">
              <a16:creationId xmlns:a16="http://schemas.microsoft.com/office/drawing/2014/main" id="{32AF6888-1853-4B10-AC9F-32FC280DB9DE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167" name="TextBox 166">
          <a:extLst>
            <a:ext uri="{FF2B5EF4-FFF2-40B4-BE49-F238E27FC236}">
              <a16:creationId xmlns:a16="http://schemas.microsoft.com/office/drawing/2014/main" id="{5337915C-C650-4C10-A7CD-E82893488171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168" name="TextBox 167">
          <a:extLst>
            <a:ext uri="{FF2B5EF4-FFF2-40B4-BE49-F238E27FC236}">
              <a16:creationId xmlns:a16="http://schemas.microsoft.com/office/drawing/2014/main" id="{A0C623D8-6CB7-41AA-BEE0-529E36603B86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169" name="TextBox 168">
          <a:extLst>
            <a:ext uri="{FF2B5EF4-FFF2-40B4-BE49-F238E27FC236}">
              <a16:creationId xmlns:a16="http://schemas.microsoft.com/office/drawing/2014/main" id="{4ACE02BC-2FF0-44E9-A7ED-CBEC040283E2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170" name="TextBox 169">
          <a:extLst>
            <a:ext uri="{FF2B5EF4-FFF2-40B4-BE49-F238E27FC236}">
              <a16:creationId xmlns:a16="http://schemas.microsoft.com/office/drawing/2014/main" id="{F52AB951-07FF-4328-BC66-9482260E82EA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171" name="TextBox 170">
          <a:extLst>
            <a:ext uri="{FF2B5EF4-FFF2-40B4-BE49-F238E27FC236}">
              <a16:creationId xmlns:a16="http://schemas.microsoft.com/office/drawing/2014/main" id="{A8F17618-AAAE-4805-9AEF-DC1775C8EF75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172" name="TextBox 171">
          <a:extLst>
            <a:ext uri="{FF2B5EF4-FFF2-40B4-BE49-F238E27FC236}">
              <a16:creationId xmlns:a16="http://schemas.microsoft.com/office/drawing/2014/main" id="{D3891CF2-47C0-4A95-AE1C-467B66CBFC23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173" name="TextBox 172">
          <a:extLst>
            <a:ext uri="{FF2B5EF4-FFF2-40B4-BE49-F238E27FC236}">
              <a16:creationId xmlns:a16="http://schemas.microsoft.com/office/drawing/2014/main" id="{60FFDA27-8591-4654-A91B-3DEDD994DB4C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174" name="TextBox 173">
          <a:extLst>
            <a:ext uri="{FF2B5EF4-FFF2-40B4-BE49-F238E27FC236}">
              <a16:creationId xmlns:a16="http://schemas.microsoft.com/office/drawing/2014/main" id="{E6E1AAC2-A0B9-4218-B29F-E22FD553140C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175" name="TextBox 174">
          <a:extLst>
            <a:ext uri="{FF2B5EF4-FFF2-40B4-BE49-F238E27FC236}">
              <a16:creationId xmlns:a16="http://schemas.microsoft.com/office/drawing/2014/main" id="{FE77E4C9-C327-4CFE-96CE-8572A7DFB27D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176" name="TextBox 175">
          <a:extLst>
            <a:ext uri="{FF2B5EF4-FFF2-40B4-BE49-F238E27FC236}">
              <a16:creationId xmlns:a16="http://schemas.microsoft.com/office/drawing/2014/main" id="{18444726-2D6B-4B60-8CC0-F81FCE1391FF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177" name="TextBox 176">
          <a:extLst>
            <a:ext uri="{FF2B5EF4-FFF2-40B4-BE49-F238E27FC236}">
              <a16:creationId xmlns:a16="http://schemas.microsoft.com/office/drawing/2014/main" id="{1AB99ACA-E739-4781-88FB-65C1E36144F7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178" name="TextBox 177">
          <a:extLst>
            <a:ext uri="{FF2B5EF4-FFF2-40B4-BE49-F238E27FC236}">
              <a16:creationId xmlns:a16="http://schemas.microsoft.com/office/drawing/2014/main" id="{B2C4AC6F-BF32-4D26-9F45-871029327482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179" name="TextBox 178">
          <a:extLst>
            <a:ext uri="{FF2B5EF4-FFF2-40B4-BE49-F238E27FC236}">
              <a16:creationId xmlns:a16="http://schemas.microsoft.com/office/drawing/2014/main" id="{DBBD9600-1FB1-4AA9-9B89-411C588569CD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180" name="TextBox 179">
          <a:extLst>
            <a:ext uri="{FF2B5EF4-FFF2-40B4-BE49-F238E27FC236}">
              <a16:creationId xmlns:a16="http://schemas.microsoft.com/office/drawing/2014/main" id="{C6ED1944-4205-4226-9E89-33E61F62C89F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181" name="TextBox 180">
          <a:extLst>
            <a:ext uri="{FF2B5EF4-FFF2-40B4-BE49-F238E27FC236}">
              <a16:creationId xmlns:a16="http://schemas.microsoft.com/office/drawing/2014/main" id="{F07F2BC5-807E-403C-A504-70E9B9E4B64E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182" name="TextBox 181">
          <a:extLst>
            <a:ext uri="{FF2B5EF4-FFF2-40B4-BE49-F238E27FC236}">
              <a16:creationId xmlns:a16="http://schemas.microsoft.com/office/drawing/2014/main" id="{461F062D-191C-4D32-A5C1-1EDBDF0C24B5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183" name="TextBox 182">
          <a:extLst>
            <a:ext uri="{FF2B5EF4-FFF2-40B4-BE49-F238E27FC236}">
              <a16:creationId xmlns:a16="http://schemas.microsoft.com/office/drawing/2014/main" id="{924CF5FB-E626-4309-BAA6-21471CA418AD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184" name="TextBox 183">
          <a:extLst>
            <a:ext uri="{FF2B5EF4-FFF2-40B4-BE49-F238E27FC236}">
              <a16:creationId xmlns:a16="http://schemas.microsoft.com/office/drawing/2014/main" id="{7256433E-D537-44D8-9C9C-C5A9B17CEB16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185" name="TextBox 184">
          <a:extLst>
            <a:ext uri="{FF2B5EF4-FFF2-40B4-BE49-F238E27FC236}">
              <a16:creationId xmlns:a16="http://schemas.microsoft.com/office/drawing/2014/main" id="{A625984C-D213-4798-B3EB-2371BD8CCE86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186" name="TextBox 185">
          <a:extLst>
            <a:ext uri="{FF2B5EF4-FFF2-40B4-BE49-F238E27FC236}">
              <a16:creationId xmlns:a16="http://schemas.microsoft.com/office/drawing/2014/main" id="{273310B4-6F00-4BEF-A035-8E7D07E22EE9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187" name="TextBox 186">
          <a:extLst>
            <a:ext uri="{FF2B5EF4-FFF2-40B4-BE49-F238E27FC236}">
              <a16:creationId xmlns:a16="http://schemas.microsoft.com/office/drawing/2014/main" id="{E640DDDA-73BF-42FB-8987-36D2B8BB588E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188" name="TextBox 187">
          <a:extLst>
            <a:ext uri="{FF2B5EF4-FFF2-40B4-BE49-F238E27FC236}">
              <a16:creationId xmlns:a16="http://schemas.microsoft.com/office/drawing/2014/main" id="{8E0252D0-EF2D-484B-B79A-97411A2F5583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189" name="TextBox 188">
          <a:extLst>
            <a:ext uri="{FF2B5EF4-FFF2-40B4-BE49-F238E27FC236}">
              <a16:creationId xmlns:a16="http://schemas.microsoft.com/office/drawing/2014/main" id="{517F634D-1688-4CE8-8439-28973117CC6D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190" name="TextBox 189">
          <a:extLst>
            <a:ext uri="{FF2B5EF4-FFF2-40B4-BE49-F238E27FC236}">
              <a16:creationId xmlns:a16="http://schemas.microsoft.com/office/drawing/2014/main" id="{E4237C6F-9FEF-4E8F-B204-64D3DB763718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191" name="TextBox 190">
          <a:extLst>
            <a:ext uri="{FF2B5EF4-FFF2-40B4-BE49-F238E27FC236}">
              <a16:creationId xmlns:a16="http://schemas.microsoft.com/office/drawing/2014/main" id="{DAAFDADD-0C67-46A5-894D-0B8B975DBB1A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192" name="TextBox 191">
          <a:extLst>
            <a:ext uri="{FF2B5EF4-FFF2-40B4-BE49-F238E27FC236}">
              <a16:creationId xmlns:a16="http://schemas.microsoft.com/office/drawing/2014/main" id="{C0B4D32D-B3AF-4EAF-8D31-080768D57DFE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193" name="TextBox 192">
          <a:extLst>
            <a:ext uri="{FF2B5EF4-FFF2-40B4-BE49-F238E27FC236}">
              <a16:creationId xmlns:a16="http://schemas.microsoft.com/office/drawing/2014/main" id="{2E226768-9F4A-49EC-A832-918EB3C2AE58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194" name="TextBox 193">
          <a:extLst>
            <a:ext uri="{FF2B5EF4-FFF2-40B4-BE49-F238E27FC236}">
              <a16:creationId xmlns:a16="http://schemas.microsoft.com/office/drawing/2014/main" id="{5EE29B21-A035-4398-B399-840B6EC66B6D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195" name="TextBox 194">
          <a:extLst>
            <a:ext uri="{FF2B5EF4-FFF2-40B4-BE49-F238E27FC236}">
              <a16:creationId xmlns:a16="http://schemas.microsoft.com/office/drawing/2014/main" id="{5108D937-B87C-41C4-A878-9E8F639AF7C5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196" name="TextBox 195">
          <a:extLst>
            <a:ext uri="{FF2B5EF4-FFF2-40B4-BE49-F238E27FC236}">
              <a16:creationId xmlns:a16="http://schemas.microsoft.com/office/drawing/2014/main" id="{6E47E0B1-2725-4082-AEDF-0098FB81BD6E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197" name="TextBox 196">
          <a:extLst>
            <a:ext uri="{FF2B5EF4-FFF2-40B4-BE49-F238E27FC236}">
              <a16:creationId xmlns:a16="http://schemas.microsoft.com/office/drawing/2014/main" id="{19AAB13A-EAEC-4E16-9936-DE4726A60AA5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198" name="TextBox 197">
          <a:extLst>
            <a:ext uri="{FF2B5EF4-FFF2-40B4-BE49-F238E27FC236}">
              <a16:creationId xmlns:a16="http://schemas.microsoft.com/office/drawing/2014/main" id="{72738102-C956-4B2C-846D-70229BB37E37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199" name="TextBox 198">
          <a:extLst>
            <a:ext uri="{FF2B5EF4-FFF2-40B4-BE49-F238E27FC236}">
              <a16:creationId xmlns:a16="http://schemas.microsoft.com/office/drawing/2014/main" id="{4BBB9DDD-B5DE-4AC1-BD64-457F1DF88025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200" name="TextBox 199">
          <a:extLst>
            <a:ext uri="{FF2B5EF4-FFF2-40B4-BE49-F238E27FC236}">
              <a16:creationId xmlns:a16="http://schemas.microsoft.com/office/drawing/2014/main" id="{756AE589-FE83-410B-86B3-84D5D0D3EE1B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201" name="TextBox 200">
          <a:extLst>
            <a:ext uri="{FF2B5EF4-FFF2-40B4-BE49-F238E27FC236}">
              <a16:creationId xmlns:a16="http://schemas.microsoft.com/office/drawing/2014/main" id="{81CAD10D-E396-42FC-BD96-4C8B7A8F1D1E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202" name="TextBox 201">
          <a:extLst>
            <a:ext uri="{FF2B5EF4-FFF2-40B4-BE49-F238E27FC236}">
              <a16:creationId xmlns:a16="http://schemas.microsoft.com/office/drawing/2014/main" id="{601AB934-3140-4A7C-8007-8A46414603B5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203" name="TextBox 202">
          <a:extLst>
            <a:ext uri="{FF2B5EF4-FFF2-40B4-BE49-F238E27FC236}">
              <a16:creationId xmlns:a16="http://schemas.microsoft.com/office/drawing/2014/main" id="{028C6B46-31DD-4A78-800A-D97AD8FD261D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204" name="TextBox 203">
          <a:extLst>
            <a:ext uri="{FF2B5EF4-FFF2-40B4-BE49-F238E27FC236}">
              <a16:creationId xmlns:a16="http://schemas.microsoft.com/office/drawing/2014/main" id="{428A4B45-11CE-49FF-AA49-538477E62257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205" name="TextBox 204">
          <a:extLst>
            <a:ext uri="{FF2B5EF4-FFF2-40B4-BE49-F238E27FC236}">
              <a16:creationId xmlns:a16="http://schemas.microsoft.com/office/drawing/2014/main" id="{C7EF91D3-1AA6-4F53-A554-811C6641C8CC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206" name="TextBox 205">
          <a:extLst>
            <a:ext uri="{FF2B5EF4-FFF2-40B4-BE49-F238E27FC236}">
              <a16:creationId xmlns:a16="http://schemas.microsoft.com/office/drawing/2014/main" id="{B31152E6-AE47-4D65-AF2B-8B11F2966E7C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207" name="TextBox 206">
          <a:extLst>
            <a:ext uri="{FF2B5EF4-FFF2-40B4-BE49-F238E27FC236}">
              <a16:creationId xmlns:a16="http://schemas.microsoft.com/office/drawing/2014/main" id="{90A5A78F-52EA-4E56-9052-D4D5E9E640BB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208" name="TextBox 207">
          <a:extLst>
            <a:ext uri="{FF2B5EF4-FFF2-40B4-BE49-F238E27FC236}">
              <a16:creationId xmlns:a16="http://schemas.microsoft.com/office/drawing/2014/main" id="{ED148987-4715-4CA7-AADF-C0D7FD6EFD7F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209" name="TextBox 208">
          <a:extLst>
            <a:ext uri="{FF2B5EF4-FFF2-40B4-BE49-F238E27FC236}">
              <a16:creationId xmlns:a16="http://schemas.microsoft.com/office/drawing/2014/main" id="{B7982940-85A9-421B-BA79-603F8EC0949D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210" name="TextBox 209">
          <a:extLst>
            <a:ext uri="{FF2B5EF4-FFF2-40B4-BE49-F238E27FC236}">
              <a16:creationId xmlns:a16="http://schemas.microsoft.com/office/drawing/2014/main" id="{2F9BF86F-6648-4296-A3AB-5C57DD5A9872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211" name="TextBox 210">
          <a:extLst>
            <a:ext uri="{FF2B5EF4-FFF2-40B4-BE49-F238E27FC236}">
              <a16:creationId xmlns:a16="http://schemas.microsoft.com/office/drawing/2014/main" id="{0D2C43AE-EDDF-457B-AECE-ADFECD947ED0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212" name="TextBox 211">
          <a:extLst>
            <a:ext uri="{FF2B5EF4-FFF2-40B4-BE49-F238E27FC236}">
              <a16:creationId xmlns:a16="http://schemas.microsoft.com/office/drawing/2014/main" id="{318F57CC-27B8-455D-B9B0-7A64CEE607F1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213" name="TextBox 212">
          <a:extLst>
            <a:ext uri="{FF2B5EF4-FFF2-40B4-BE49-F238E27FC236}">
              <a16:creationId xmlns:a16="http://schemas.microsoft.com/office/drawing/2014/main" id="{033C0A85-B80D-4E8D-8D0C-4B8942D79E91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214" name="TextBox 213">
          <a:extLst>
            <a:ext uri="{FF2B5EF4-FFF2-40B4-BE49-F238E27FC236}">
              <a16:creationId xmlns:a16="http://schemas.microsoft.com/office/drawing/2014/main" id="{A7032CB0-328E-4C54-BFDC-4E8CBC609C1F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215" name="TextBox 214">
          <a:extLst>
            <a:ext uri="{FF2B5EF4-FFF2-40B4-BE49-F238E27FC236}">
              <a16:creationId xmlns:a16="http://schemas.microsoft.com/office/drawing/2014/main" id="{2F6211F4-D80D-47BB-B73E-1E23FD7AD596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216" name="TextBox 215">
          <a:extLst>
            <a:ext uri="{FF2B5EF4-FFF2-40B4-BE49-F238E27FC236}">
              <a16:creationId xmlns:a16="http://schemas.microsoft.com/office/drawing/2014/main" id="{CD2DCA36-5B7F-487E-8825-3623BB077A7D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217" name="TextBox 216">
          <a:extLst>
            <a:ext uri="{FF2B5EF4-FFF2-40B4-BE49-F238E27FC236}">
              <a16:creationId xmlns:a16="http://schemas.microsoft.com/office/drawing/2014/main" id="{31464C03-86D8-41D8-92AE-FC3342729283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218" name="TextBox 217">
          <a:extLst>
            <a:ext uri="{FF2B5EF4-FFF2-40B4-BE49-F238E27FC236}">
              <a16:creationId xmlns:a16="http://schemas.microsoft.com/office/drawing/2014/main" id="{41F59022-AD83-47E7-A48D-961485B7C65D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219" name="TextBox 218">
          <a:extLst>
            <a:ext uri="{FF2B5EF4-FFF2-40B4-BE49-F238E27FC236}">
              <a16:creationId xmlns:a16="http://schemas.microsoft.com/office/drawing/2014/main" id="{AF5F4620-AA47-4961-8862-AC27F1CF9621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220" name="TextBox 219">
          <a:extLst>
            <a:ext uri="{FF2B5EF4-FFF2-40B4-BE49-F238E27FC236}">
              <a16:creationId xmlns:a16="http://schemas.microsoft.com/office/drawing/2014/main" id="{B59D46C6-E3AC-4ACC-B050-97373F3FB8E5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221" name="TextBox 220">
          <a:extLst>
            <a:ext uri="{FF2B5EF4-FFF2-40B4-BE49-F238E27FC236}">
              <a16:creationId xmlns:a16="http://schemas.microsoft.com/office/drawing/2014/main" id="{7340563B-19BD-4480-97B1-C647FAEBD304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222" name="TextBox 221">
          <a:extLst>
            <a:ext uri="{FF2B5EF4-FFF2-40B4-BE49-F238E27FC236}">
              <a16:creationId xmlns:a16="http://schemas.microsoft.com/office/drawing/2014/main" id="{62B24D4E-5601-4F0F-BE6B-4CB33DCC1585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223" name="TextBox 222">
          <a:extLst>
            <a:ext uri="{FF2B5EF4-FFF2-40B4-BE49-F238E27FC236}">
              <a16:creationId xmlns:a16="http://schemas.microsoft.com/office/drawing/2014/main" id="{2642002E-A806-4747-8B85-EB55DD0AB1A0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224" name="TextBox 223">
          <a:extLst>
            <a:ext uri="{FF2B5EF4-FFF2-40B4-BE49-F238E27FC236}">
              <a16:creationId xmlns:a16="http://schemas.microsoft.com/office/drawing/2014/main" id="{498AA0FD-969E-49B2-9B2F-51463F2BE424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225" name="TextBox 224">
          <a:extLst>
            <a:ext uri="{FF2B5EF4-FFF2-40B4-BE49-F238E27FC236}">
              <a16:creationId xmlns:a16="http://schemas.microsoft.com/office/drawing/2014/main" id="{C80E1763-E9F4-4C6B-89C4-658E6D6F0FB1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226" name="TextBox 225">
          <a:extLst>
            <a:ext uri="{FF2B5EF4-FFF2-40B4-BE49-F238E27FC236}">
              <a16:creationId xmlns:a16="http://schemas.microsoft.com/office/drawing/2014/main" id="{1E56ECC1-0AF8-41CA-99A2-3E8165222B54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227" name="TextBox 226">
          <a:extLst>
            <a:ext uri="{FF2B5EF4-FFF2-40B4-BE49-F238E27FC236}">
              <a16:creationId xmlns:a16="http://schemas.microsoft.com/office/drawing/2014/main" id="{A9AF81E5-D03B-4070-B8E3-E1E146AB8DDE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228" name="TextBox 227">
          <a:extLst>
            <a:ext uri="{FF2B5EF4-FFF2-40B4-BE49-F238E27FC236}">
              <a16:creationId xmlns:a16="http://schemas.microsoft.com/office/drawing/2014/main" id="{01870402-B2E8-4CA7-9C15-D41FB78090BA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229" name="TextBox 228">
          <a:extLst>
            <a:ext uri="{FF2B5EF4-FFF2-40B4-BE49-F238E27FC236}">
              <a16:creationId xmlns:a16="http://schemas.microsoft.com/office/drawing/2014/main" id="{E28F8FDC-77D3-48B0-99B3-A307F79D9EE9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230" name="TextBox 229">
          <a:extLst>
            <a:ext uri="{FF2B5EF4-FFF2-40B4-BE49-F238E27FC236}">
              <a16:creationId xmlns:a16="http://schemas.microsoft.com/office/drawing/2014/main" id="{438C4BFE-70B2-4701-A193-016AAAC37A1D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231" name="TextBox 230">
          <a:extLst>
            <a:ext uri="{FF2B5EF4-FFF2-40B4-BE49-F238E27FC236}">
              <a16:creationId xmlns:a16="http://schemas.microsoft.com/office/drawing/2014/main" id="{8E4A9EC2-197A-430C-9FC5-DE05FA2A069D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232" name="TextBox 231">
          <a:extLst>
            <a:ext uri="{FF2B5EF4-FFF2-40B4-BE49-F238E27FC236}">
              <a16:creationId xmlns:a16="http://schemas.microsoft.com/office/drawing/2014/main" id="{A98F036B-9572-4BC2-8416-908F59975210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233" name="TextBox 232">
          <a:extLst>
            <a:ext uri="{FF2B5EF4-FFF2-40B4-BE49-F238E27FC236}">
              <a16:creationId xmlns:a16="http://schemas.microsoft.com/office/drawing/2014/main" id="{288CBCC7-C543-45C4-986B-A58FED3BF532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234" name="TextBox 233">
          <a:extLst>
            <a:ext uri="{FF2B5EF4-FFF2-40B4-BE49-F238E27FC236}">
              <a16:creationId xmlns:a16="http://schemas.microsoft.com/office/drawing/2014/main" id="{FA1028B1-471E-4E4D-9ED3-F6A26BA4CD96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235" name="TextBox 234">
          <a:extLst>
            <a:ext uri="{FF2B5EF4-FFF2-40B4-BE49-F238E27FC236}">
              <a16:creationId xmlns:a16="http://schemas.microsoft.com/office/drawing/2014/main" id="{ACE7311C-2454-47C9-A83F-FDAAA9278A6A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236" name="TextBox 235">
          <a:extLst>
            <a:ext uri="{FF2B5EF4-FFF2-40B4-BE49-F238E27FC236}">
              <a16:creationId xmlns:a16="http://schemas.microsoft.com/office/drawing/2014/main" id="{387678A5-BADC-45C9-B7BE-163FBBD99426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237" name="TextBox 236">
          <a:extLst>
            <a:ext uri="{FF2B5EF4-FFF2-40B4-BE49-F238E27FC236}">
              <a16:creationId xmlns:a16="http://schemas.microsoft.com/office/drawing/2014/main" id="{068E8B59-2AB1-4ABE-A114-902BA43C548D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238" name="TextBox 237">
          <a:extLst>
            <a:ext uri="{FF2B5EF4-FFF2-40B4-BE49-F238E27FC236}">
              <a16:creationId xmlns:a16="http://schemas.microsoft.com/office/drawing/2014/main" id="{4726E43C-23E9-4B9C-A578-A36995858013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239" name="TextBox 238">
          <a:extLst>
            <a:ext uri="{FF2B5EF4-FFF2-40B4-BE49-F238E27FC236}">
              <a16:creationId xmlns:a16="http://schemas.microsoft.com/office/drawing/2014/main" id="{4629C586-5FDB-4A3B-8778-A7F0E825C2A8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240" name="TextBox 239">
          <a:extLst>
            <a:ext uri="{FF2B5EF4-FFF2-40B4-BE49-F238E27FC236}">
              <a16:creationId xmlns:a16="http://schemas.microsoft.com/office/drawing/2014/main" id="{5A6F9801-C0AA-4F6D-A4CA-870E363604AF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241" name="TextBox 240">
          <a:extLst>
            <a:ext uri="{FF2B5EF4-FFF2-40B4-BE49-F238E27FC236}">
              <a16:creationId xmlns:a16="http://schemas.microsoft.com/office/drawing/2014/main" id="{D55B1D04-7F06-4BB7-841A-5E4D9A978141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242" name="TextBox 241">
          <a:extLst>
            <a:ext uri="{FF2B5EF4-FFF2-40B4-BE49-F238E27FC236}">
              <a16:creationId xmlns:a16="http://schemas.microsoft.com/office/drawing/2014/main" id="{278C4342-4C35-4952-BD77-D94B568A466C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243" name="TextBox 242">
          <a:extLst>
            <a:ext uri="{FF2B5EF4-FFF2-40B4-BE49-F238E27FC236}">
              <a16:creationId xmlns:a16="http://schemas.microsoft.com/office/drawing/2014/main" id="{5BF0CF86-2C4B-4B7E-A6E3-124AE7C5EE5C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244" name="TextBox 243">
          <a:extLst>
            <a:ext uri="{FF2B5EF4-FFF2-40B4-BE49-F238E27FC236}">
              <a16:creationId xmlns:a16="http://schemas.microsoft.com/office/drawing/2014/main" id="{8BD3D188-D6CE-48E8-A377-742B3328C4E3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245" name="TextBox 244">
          <a:extLst>
            <a:ext uri="{FF2B5EF4-FFF2-40B4-BE49-F238E27FC236}">
              <a16:creationId xmlns:a16="http://schemas.microsoft.com/office/drawing/2014/main" id="{DF49404A-06A9-4B3D-8A0C-0A0BD506D4A5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246" name="TextBox 245">
          <a:extLst>
            <a:ext uri="{FF2B5EF4-FFF2-40B4-BE49-F238E27FC236}">
              <a16:creationId xmlns:a16="http://schemas.microsoft.com/office/drawing/2014/main" id="{930A0679-B91D-472B-86FC-6747F5B0E9F9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247" name="TextBox 246">
          <a:extLst>
            <a:ext uri="{FF2B5EF4-FFF2-40B4-BE49-F238E27FC236}">
              <a16:creationId xmlns:a16="http://schemas.microsoft.com/office/drawing/2014/main" id="{5130F41A-5F81-4B42-B051-0F69346BA742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248" name="TextBox 247">
          <a:extLst>
            <a:ext uri="{FF2B5EF4-FFF2-40B4-BE49-F238E27FC236}">
              <a16:creationId xmlns:a16="http://schemas.microsoft.com/office/drawing/2014/main" id="{DACA75CC-AA3A-4EAC-8319-5A5A583A692C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249" name="TextBox 248">
          <a:extLst>
            <a:ext uri="{FF2B5EF4-FFF2-40B4-BE49-F238E27FC236}">
              <a16:creationId xmlns:a16="http://schemas.microsoft.com/office/drawing/2014/main" id="{1425DC30-FFC4-4B7A-AA9F-414AECEE5614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250" name="TextBox 249">
          <a:extLst>
            <a:ext uri="{FF2B5EF4-FFF2-40B4-BE49-F238E27FC236}">
              <a16:creationId xmlns:a16="http://schemas.microsoft.com/office/drawing/2014/main" id="{2AEB8667-6840-4FD1-A0C7-EB23C8B1E315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251" name="TextBox 250">
          <a:extLst>
            <a:ext uri="{FF2B5EF4-FFF2-40B4-BE49-F238E27FC236}">
              <a16:creationId xmlns:a16="http://schemas.microsoft.com/office/drawing/2014/main" id="{879B0411-8485-4DA2-A672-3B66CBD7684F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252" name="TextBox 251">
          <a:extLst>
            <a:ext uri="{FF2B5EF4-FFF2-40B4-BE49-F238E27FC236}">
              <a16:creationId xmlns:a16="http://schemas.microsoft.com/office/drawing/2014/main" id="{086DDEC3-3F16-4E6B-8D27-A39E30BE340B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253" name="TextBox 252">
          <a:extLst>
            <a:ext uri="{FF2B5EF4-FFF2-40B4-BE49-F238E27FC236}">
              <a16:creationId xmlns:a16="http://schemas.microsoft.com/office/drawing/2014/main" id="{3AD1988A-A131-433A-B556-AA697D2597F6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254" name="TextBox 253">
          <a:extLst>
            <a:ext uri="{FF2B5EF4-FFF2-40B4-BE49-F238E27FC236}">
              <a16:creationId xmlns:a16="http://schemas.microsoft.com/office/drawing/2014/main" id="{B582369C-F1AB-432B-A19B-A79D8A08AD8E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255" name="TextBox 254">
          <a:extLst>
            <a:ext uri="{FF2B5EF4-FFF2-40B4-BE49-F238E27FC236}">
              <a16:creationId xmlns:a16="http://schemas.microsoft.com/office/drawing/2014/main" id="{D42E2E39-5265-40BB-B4F9-19A1D3AC72D9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256" name="TextBox 255">
          <a:extLst>
            <a:ext uri="{FF2B5EF4-FFF2-40B4-BE49-F238E27FC236}">
              <a16:creationId xmlns:a16="http://schemas.microsoft.com/office/drawing/2014/main" id="{0C0F96F7-CBD0-4CFE-A55C-016C81B97604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257" name="TextBox 256">
          <a:extLst>
            <a:ext uri="{FF2B5EF4-FFF2-40B4-BE49-F238E27FC236}">
              <a16:creationId xmlns:a16="http://schemas.microsoft.com/office/drawing/2014/main" id="{ED572EFF-7F66-458C-9974-5B6B7A71FF62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258" name="TextBox 257">
          <a:extLst>
            <a:ext uri="{FF2B5EF4-FFF2-40B4-BE49-F238E27FC236}">
              <a16:creationId xmlns:a16="http://schemas.microsoft.com/office/drawing/2014/main" id="{AEFD8A2D-89B9-484A-B35D-AF7244067745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259" name="TextBox 258">
          <a:extLst>
            <a:ext uri="{FF2B5EF4-FFF2-40B4-BE49-F238E27FC236}">
              <a16:creationId xmlns:a16="http://schemas.microsoft.com/office/drawing/2014/main" id="{4EBF1203-E25D-48DC-92E6-C395E3444406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260" name="TextBox 259">
          <a:extLst>
            <a:ext uri="{FF2B5EF4-FFF2-40B4-BE49-F238E27FC236}">
              <a16:creationId xmlns:a16="http://schemas.microsoft.com/office/drawing/2014/main" id="{9C2A135E-8948-4626-BD55-1091659DD7DE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261" name="TextBox 260">
          <a:extLst>
            <a:ext uri="{FF2B5EF4-FFF2-40B4-BE49-F238E27FC236}">
              <a16:creationId xmlns:a16="http://schemas.microsoft.com/office/drawing/2014/main" id="{0D4748B3-5D5B-41F8-A670-39FAC4B4E447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262" name="TextBox 261">
          <a:extLst>
            <a:ext uri="{FF2B5EF4-FFF2-40B4-BE49-F238E27FC236}">
              <a16:creationId xmlns:a16="http://schemas.microsoft.com/office/drawing/2014/main" id="{3D2602FA-693E-4BD6-B950-4B108BAB56E6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263" name="TextBox 262">
          <a:extLst>
            <a:ext uri="{FF2B5EF4-FFF2-40B4-BE49-F238E27FC236}">
              <a16:creationId xmlns:a16="http://schemas.microsoft.com/office/drawing/2014/main" id="{D372325B-D26F-48DD-B532-D8E99220D760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264" name="TextBox 263">
          <a:extLst>
            <a:ext uri="{FF2B5EF4-FFF2-40B4-BE49-F238E27FC236}">
              <a16:creationId xmlns:a16="http://schemas.microsoft.com/office/drawing/2014/main" id="{03B2984F-EE92-4399-945A-A9AEB928D6DF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265" name="TextBox 264">
          <a:extLst>
            <a:ext uri="{FF2B5EF4-FFF2-40B4-BE49-F238E27FC236}">
              <a16:creationId xmlns:a16="http://schemas.microsoft.com/office/drawing/2014/main" id="{0789CCF2-CB1B-4FB7-A493-214512535E7A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266" name="TextBox 265">
          <a:extLst>
            <a:ext uri="{FF2B5EF4-FFF2-40B4-BE49-F238E27FC236}">
              <a16:creationId xmlns:a16="http://schemas.microsoft.com/office/drawing/2014/main" id="{94DB2131-43AD-4162-A518-20A479FD1BCA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267" name="TextBox 266">
          <a:extLst>
            <a:ext uri="{FF2B5EF4-FFF2-40B4-BE49-F238E27FC236}">
              <a16:creationId xmlns:a16="http://schemas.microsoft.com/office/drawing/2014/main" id="{E9FABEA6-BF98-4E56-9AAE-5B2E864410C9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268" name="TextBox 267">
          <a:extLst>
            <a:ext uri="{FF2B5EF4-FFF2-40B4-BE49-F238E27FC236}">
              <a16:creationId xmlns:a16="http://schemas.microsoft.com/office/drawing/2014/main" id="{FD93240F-D425-45EC-B4C1-3CEEA32B40E6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269" name="TextBox 268">
          <a:extLst>
            <a:ext uri="{FF2B5EF4-FFF2-40B4-BE49-F238E27FC236}">
              <a16:creationId xmlns:a16="http://schemas.microsoft.com/office/drawing/2014/main" id="{D5608012-868A-4A6A-B2C4-25EB18DEA841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270" name="TextBox 269">
          <a:extLst>
            <a:ext uri="{FF2B5EF4-FFF2-40B4-BE49-F238E27FC236}">
              <a16:creationId xmlns:a16="http://schemas.microsoft.com/office/drawing/2014/main" id="{C6C4F683-41DF-40FF-9060-A0AA8B7E5387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271" name="TextBox 270">
          <a:extLst>
            <a:ext uri="{FF2B5EF4-FFF2-40B4-BE49-F238E27FC236}">
              <a16:creationId xmlns:a16="http://schemas.microsoft.com/office/drawing/2014/main" id="{77EBAFE4-BC8B-4383-95AE-7C3612A8BCEF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272" name="TextBox 271">
          <a:extLst>
            <a:ext uri="{FF2B5EF4-FFF2-40B4-BE49-F238E27FC236}">
              <a16:creationId xmlns:a16="http://schemas.microsoft.com/office/drawing/2014/main" id="{1423D997-F76E-4100-B7F9-BB47AF41CC5D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273" name="TextBox 272">
          <a:extLst>
            <a:ext uri="{FF2B5EF4-FFF2-40B4-BE49-F238E27FC236}">
              <a16:creationId xmlns:a16="http://schemas.microsoft.com/office/drawing/2014/main" id="{24032C6D-6410-425C-A942-5E7CB12F5336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274" name="TextBox 273">
          <a:extLst>
            <a:ext uri="{FF2B5EF4-FFF2-40B4-BE49-F238E27FC236}">
              <a16:creationId xmlns:a16="http://schemas.microsoft.com/office/drawing/2014/main" id="{430C52E1-AC6C-457C-9C12-EF0A33D65E46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275" name="TextBox 274">
          <a:extLst>
            <a:ext uri="{FF2B5EF4-FFF2-40B4-BE49-F238E27FC236}">
              <a16:creationId xmlns:a16="http://schemas.microsoft.com/office/drawing/2014/main" id="{3515A89A-1EC9-4BD3-A42B-E86E26999C31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276" name="TextBox 275">
          <a:extLst>
            <a:ext uri="{FF2B5EF4-FFF2-40B4-BE49-F238E27FC236}">
              <a16:creationId xmlns:a16="http://schemas.microsoft.com/office/drawing/2014/main" id="{6D8CFBE7-C020-4BF4-A3F2-75B518B06F6C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277" name="TextBox 276">
          <a:extLst>
            <a:ext uri="{FF2B5EF4-FFF2-40B4-BE49-F238E27FC236}">
              <a16:creationId xmlns:a16="http://schemas.microsoft.com/office/drawing/2014/main" id="{8F08736E-7AC8-4E96-A33B-D6F63CDAD987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278" name="TextBox 277">
          <a:extLst>
            <a:ext uri="{FF2B5EF4-FFF2-40B4-BE49-F238E27FC236}">
              <a16:creationId xmlns:a16="http://schemas.microsoft.com/office/drawing/2014/main" id="{61398BD7-DADA-4597-986F-0DECBB09258A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279" name="TextBox 278">
          <a:extLst>
            <a:ext uri="{FF2B5EF4-FFF2-40B4-BE49-F238E27FC236}">
              <a16:creationId xmlns:a16="http://schemas.microsoft.com/office/drawing/2014/main" id="{7F5BC857-F94D-42A5-8415-BA8B94301906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280" name="TextBox 279">
          <a:extLst>
            <a:ext uri="{FF2B5EF4-FFF2-40B4-BE49-F238E27FC236}">
              <a16:creationId xmlns:a16="http://schemas.microsoft.com/office/drawing/2014/main" id="{DDF72A62-66DF-47D2-8490-779458C6756F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281" name="TextBox 280">
          <a:extLst>
            <a:ext uri="{FF2B5EF4-FFF2-40B4-BE49-F238E27FC236}">
              <a16:creationId xmlns:a16="http://schemas.microsoft.com/office/drawing/2014/main" id="{9BB00363-D5EE-4694-89F7-E9BF00171296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282" name="TextBox 281">
          <a:extLst>
            <a:ext uri="{FF2B5EF4-FFF2-40B4-BE49-F238E27FC236}">
              <a16:creationId xmlns:a16="http://schemas.microsoft.com/office/drawing/2014/main" id="{5625893A-B3EF-4484-912B-36728D8BA4B1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283" name="TextBox 282">
          <a:extLst>
            <a:ext uri="{FF2B5EF4-FFF2-40B4-BE49-F238E27FC236}">
              <a16:creationId xmlns:a16="http://schemas.microsoft.com/office/drawing/2014/main" id="{813D11B5-E886-4A8A-BB87-DF032AB6943D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284" name="TextBox 283">
          <a:extLst>
            <a:ext uri="{FF2B5EF4-FFF2-40B4-BE49-F238E27FC236}">
              <a16:creationId xmlns:a16="http://schemas.microsoft.com/office/drawing/2014/main" id="{8C6EFD94-3BDD-499F-B4F0-98E86FD60C35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285" name="TextBox 284">
          <a:extLst>
            <a:ext uri="{FF2B5EF4-FFF2-40B4-BE49-F238E27FC236}">
              <a16:creationId xmlns:a16="http://schemas.microsoft.com/office/drawing/2014/main" id="{FE72A091-E6C0-4983-AD21-F6EE4E2254E1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286" name="TextBox 285">
          <a:extLst>
            <a:ext uri="{FF2B5EF4-FFF2-40B4-BE49-F238E27FC236}">
              <a16:creationId xmlns:a16="http://schemas.microsoft.com/office/drawing/2014/main" id="{97EEBA5B-C6AB-447A-AF2A-0830D31C0769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287" name="TextBox 286">
          <a:extLst>
            <a:ext uri="{FF2B5EF4-FFF2-40B4-BE49-F238E27FC236}">
              <a16:creationId xmlns:a16="http://schemas.microsoft.com/office/drawing/2014/main" id="{17BB9F08-8200-4C74-B1FD-CDC67E9E67F7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288" name="TextBox 287">
          <a:extLst>
            <a:ext uri="{FF2B5EF4-FFF2-40B4-BE49-F238E27FC236}">
              <a16:creationId xmlns:a16="http://schemas.microsoft.com/office/drawing/2014/main" id="{72A1640C-2576-43FF-941F-8470F5286A2E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289" name="TextBox 288">
          <a:extLst>
            <a:ext uri="{FF2B5EF4-FFF2-40B4-BE49-F238E27FC236}">
              <a16:creationId xmlns:a16="http://schemas.microsoft.com/office/drawing/2014/main" id="{C68C15DD-269E-4556-A85E-7EBB2B27B5DD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290" name="TextBox 289">
          <a:extLst>
            <a:ext uri="{FF2B5EF4-FFF2-40B4-BE49-F238E27FC236}">
              <a16:creationId xmlns:a16="http://schemas.microsoft.com/office/drawing/2014/main" id="{3FFF52CD-9D57-4F37-BC4F-E3128F0315B2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291" name="TextBox 290">
          <a:extLst>
            <a:ext uri="{FF2B5EF4-FFF2-40B4-BE49-F238E27FC236}">
              <a16:creationId xmlns:a16="http://schemas.microsoft.com/office/drawing/2014/main" id="{573E2F66-C5F9-4D28-981A-01F933FA077E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292" name="TextBox 291">
          <a:extLst>
            <a:ext uri="{FF2B5EF4-FFF2-40B4-BE49-F238E27FC236}">
              <a16:creationId xmlns:a16="http://schemas.microsoft.com/office/drawing/2014/main" id="{2AF90749-8FA9-47AE-A593-A3F4CF570AA7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293" name="TextBox 292">
          <a:extLst>
            <a:ext uri="{FF2B5EF4-FFF2-40B4-BE49-F238E27FC236}">
              <a16:creationId xmlns:a16="http://schemas.microsoft.com/office/drawing/2014/main" id="{B1122597-7E4E-4298-8393-82A1CDE7E08B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294" name="TextBox 293">
          <a:extLst>
            <a:ext uri="{FF2B5EF4-FFF2-40B4-BE49-F238E27FC236}">
              <a16:creationId xmlns:a16="http://schemas.microsoft.com/office/drawing/2014/main" id="{265B42AC-E30D-4AD5-87C9-0A4F8A6BF8BB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16</xdr:col>
      <xdr:colOff>6350</xdr:colOff>
      <xdr:row>5</xdr:row>
      <xdr:rowOff>0</xdr:rowOff>
    </xdr:from>
    <xdr:ext cx="65" cy="172227"/>
    <xdr:sp macro="" textlink="">
      <xdr:nvSpPr>
        <xdr:cNvPr id="295" name="TextBox 294">
          <a:extLst>
            <a:ext uri="{FF2B5EF4-FFF2-40B4-BE49-F238E27FC236}">
              <a16:creationId xmlns:a16="http://schemas.microsoft.com/office/drawing/2014/main" id="{AD1EB6B8-4DA6-4DE0-8095-41B0AB7360AD}"/>
            </a:ext>
          </a:extLst>
        </xdr:cNvPr>
        <xdr:cNvSpPr txBox="1"/>
      </xdr:nvSpPr>
      <xdr:spPr>
        <a:xfrm>
          <a:off x="171323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16</xdr:col>
      <xdr:colOff>6350</xdr:colOff>
      <xdr:row>5</xdr:row>
      <xdr:rowOff>0</xdr:rowOff>
    </xdr:from>
    <xdr:ext cx="65" cy="172227"/>
    <xdr:sp macro="" textlink="">
      <xdr:nvSpPr>
        <xdr:cNvPr id="296" name="TextBox 295">
          <a:extLst>
            <a:ext uri="{FF2B5EF4-FFF2-40B4-BE49-F238E27FC236}">
              <a16:creationId xmlns:a16="http://schemas.microsoft.com/office/drawing/2014/main" id="{C7789CDB-336C-4E9F-9E3B-58724CC3DC1E}"/>
            </a:ext>
          </a:extLst>
        </xdr:cNvPr>
        <xdr:cNvSpPr txBox="1"/>
      </xdr:nvSpPr>
      <xdr:spPr>
        <a:xfrm>
          <a:off x="171323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16</xdr:col>
      <xdr:colOff>6350</xdr:colOff>
      <xdr:row>5</xdr:row>
      <xdr:rowOff>0</xdr:rowOff>
    </xdr:from>
    <xdr:ext cx="65" cy="382727"/>
    <xdr:sp macro="" textlink="">
      <xdr:nvSpPr>
        <xdr:cNvPr id="297" name="TextBox 296">
          <a:extLst>
            <a:ext uri="{FF2B5EF4-FFF2-40B4-BE49-F238E27FC236}">
              <a16:creationId xmlns:a16="http://schemas.microsoft.com/office/drawing/2014/main" id="{EDA102C2-DEF0-4284-A83C-C1478CA4F4FC}"/>
            </a:ext>
          </a:extLst>
        </xdr:cNvPr>
        <xdr:cNvSpPr txBox="1"/>
      </xdr:nvSpPr>
      <xdr:spPr>
        <a:xfrm>
          <a:off x="17132300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298" name="TextBox 297">
          <a:extLst>
            <a:ext uri="{FF2B5EF4-FFF2-40B4-BE49-F238E27FC236}">
              <a16:creationId xmlns:a16="http://schemas.microsoft.com/office/drawing/2014/main" id="{9152C845-C9B7-407F-8096-EA01E1E29705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299" name="TextBox 298">
          <a:extLst>
            <a:ext uri="{FF2B5EF4-FFF2-40B4-BE49-F238E27FC236}">
              <a16:creationId xmlns:a16="http://schemas.microsoft.com/office/drawing/2014/main" id="{C0D40140-3453-4CE5-A6CB-3F30CEE787DC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300" name="TextBox 299">
          <a:extLst>
            <a:ext uri="{FF2B5EF4-FFF2-40B4-BE49-F238E27FC236}">
              <a16:creationId xmlns:a16="http://schemas.microsoft.com/office/drawing/2014/main" id="{F10AFD9E-9648-458F-9064-47A8B97D5FCC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301" name="TextBox 300">
          <a:extLst>
            <a:ext uri="{FF2B5EF4-FFF2-40B4-BE49-F238E27FC236}">
              <a16:creationId xmlns:a16="http://schemas.microsoft.com/office/drawing/2014/main" id="{60B59C47-9069-478F-9EBA-AF746896CEA2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302" name="TextBox 301">
          <a:extLst>
            <a:ext uri="{FF2B5EF4-FFF2-40B4-BE49-F238E27FC236}">
              <a16:creationId xmlns:a16="http://schemas.microsoft.com/office/drawing/2014/main" id="{A3D04347-90F6-478A-B916-535EEB73A949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303" name="TextBox 302">
          <a:extLst>
            <a:ext uri="{FF2B5EF4-FFF2-40B4-BE49-F238E27FC236}">
              <a16:creationId xmlns:a16="http://schemas.microsoft.com/office/drawing/2014/main" id="{1DA5DE70-B0AC-4047-A6A6-921336870311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304" name="TextBox 303">
          <a:extLst>
            <a:ext uri="{FF2B5EF4-FFF2-40B4-BE49-F238E27FC236}">
              <a16:creationId xmlns:a16="http://schemas.microsoft.com/office/drawing/2014/main" id="{590083EB-F4F0-4470-A353-001B2B056F3C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305" name="TextBox 304">
          <a:extLst>
            <a:ext uri="{FF2B5EF4-FFF2-40B4-BE49-F238E27FC236}">
              <a16:creationId xmlns:a16="http://schemas.microsoft.com/office/drawing/2014/main" id="{B440808A-32C3-4303-A9C0-EECF00F0EA69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306" name="TextBox 305">
          <a:extLst>
            <a:ext uri="{FF2B5EF4-FFF2-40B4-BE49-F238E27FC236}">
              <a16:creationId xmlns:a16="http://schemas.microsoft.com/office/drawing/2014/main" id="{ABDCCE34-693F-4864-9A76-E636C3E84F5F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307" name="TextBox 306">
          <a:extLst>
            <a:ext uri="{FF2B5EF4-FFF2-40B4-BE49-F238E27FC236}">
              <a16:creationId xmlns:a16="http://schemas.microsoft.com/office/drawing/2014/main" id="{CC980274-345D-4418-B164-8EFD42E2BA10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308" name="TextBox 307">
          <a:extLst>
            <a:ext uri="{FF2B5EF4-FFF2-40B4-BE49-F238E27FC236}">
              <a16:creationId xmlns:a16="http://schemas.microsoft.com/office/drawing/2014/main" id="{CFEBFFB3-86E9-4B18-8C12-894691BEF324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309" name="TextBox 308">
          <a:extLst>
            <a:ext uri="{FF2B5EF4-FFF2-40B4-BE49-F238E27FC236}">
              <a16:creationId xmlns:a16="http://schemas.microsoft.com/office/drawing/2014/main" id="{F626F850-5B8F-46B8-9076-E7E660991011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310" name="TextBox 309">
          <a:extLst>
            <a:ext uri="{FF2B5EF4-FFF2-40B4-BE49-F238E27FC236}">
              <a16:creationId xmlns:a16="http://schemas.microsoft.com/office/drawing/2014/main" id="{DFCEDD5D-AB45-4C07-8AFE-688B383921AD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311" name="TextBox 310">
          <a:extLst>
            <a:ext uri="{FF2B5EF4-FFF2-40B4-BE49-F238E27FC236}">
              <a16:creationId xmlns:a16="http://schemas.microsoft.com/office/drawing/2014/main" id="{E265661E-B136-4684-A1D5-0A4657D3A93F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312" name="TextBox 311">
          <a:extLst>
            <a:ext uri="{FF2B5EF4-FFF2-40B4-BE49-F238E27FC236}">
              <a16:creationId xmlns:a16="http://schemas.microsoft.com/office/drawing/2014/main" id="{39CB5852-40BA-4B3E-BDB7-71511A491C43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313" name="TextBox 312">
          <a:extLst>
            <a:ext uri="{FF2B5EF4-FFF2-40B4-BE49-F238E27FC236}">
              <a16:creationId xmlns:a16="http://schemas.microsoft.com/office/drawing/2014/main" id="{A4439DD0-C365-4D75-9283-F2F6F6027FD1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314" name="TextBox 313">
          <a:extLst>
            <a:ext uri="{FF2B5EF4-FFF2-40B4-BE49-F238E27FC236}">
              <a16:creationId xmlns:a16="http://schemas.microsoft.com/office/drawing/2014/main" id="{FED15EF6-FE2A-4C58-B626-BECF2CFF49BE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315" name="TextBox 314">
          <a:extLst>
            <a:ext uri="{FF2B5EF4-FFF2-40B4-BE49-F238E27FC236}">
              <a16:creationId xmlns:a16="http://schemas.microsoft.com/office/drawing/2014/main" id="{FBC8AB15-1D46-433A-8470-8B23010A28E1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316" name="TextBox 315">
          <a:extLst>
            <a:ext uri="{FF2B5EF4-FFF2-40B4-BE49-F238E27FC236}">
              <a16:creationId xmlns:a16="http://schemas.microsoft.com/office/drawing/2014/main" id="{5C7CF8B2-E761-47E4-ACDB-96F18EB25E63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317" name="TextBox 316">
          <a:extLst>
            <a:ext uri="{FF2B5EF4-FFF2-40B4-BE49-F238E27FC236}">
              <a16:creationId xmlns:a16="http://schemas.microsoft.com/office/drawing/2014/main" id="{DF811F52-1777-4E05-8847-6FD26F772031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318" name="TextBox 317">
          <a:extLst>
            <a:ext uri="{FF2B5EF4-FFF2-40B4-BE49-F238E27FC236}">
              <a16:creationId xmlns:a16="http://schemas.microsoft.com/office/drawing/2014/main" id="{10D9951F-9158-4BA4-932D-672E9C030B6F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319" name="TextBox 318">
          <a:extLst>
            <a:ext uri="{FF2B5EF4-FFF2-40B4-BE49-F238E27FC236}">
              <a16:creationId xmlns:a16="http://schemas.microsoft.com/office/drawing/2014/main" id="{B94BDE68-9432-4E06-BA50-A57F5A69E1A5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320" name="TextBox 319">
          <a:extLst>
            <a:ext uri="{FF2B5EF4-FFF2-40B4-BE49-F238E27FC236}">
              <a16:creationId xmlns:a16="http://schemas.microsoft.com/office/drawing/2014/main" id="{BCDBCCD2-28F8-4155-8B55-AE954B5317C1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321" name="TextBox 320">
          <a:extLst>
            <a:ext uri="{FF2B5EF4-FFF2-40B4-BE49-F238E27FC236}">
              <a16:creationId xmlns:a16="http://schemas.microsoft.com/office/drawing/2014/main" id="{57D80249-9D44-4446-8799-ABC2FF97FD60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322" name="TextBox 321">
          <a:extLst>
            <a:ext uri="{FF2B5EF4-FFF2-40B4-BE49-F238E27FC236}">
              <a16:creationId xmlns:a16="http://schemas.microsoft.com/office/drawing/2014/main" id="{D5CE2531-672C-4469-9D34-5000ED7D27D2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323" name="TextBox 322">
          <a:extLst>
            <a:ext uri="{FF2B5EF4-FFF2-40B4-BE49-F238E27FC236}">
              <a16:creationId xmlns:a16="http://schemas.microsoft.com/office/drawing/2014/main" id="{8E84E420-7A0F-43CD-8CCD-A090B868AC91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324" name="TextBox 323">
          <a:extLst>
            <a:ext uri="{FF2B5EF4-FFF2-40B4-BE49-F238E27FC236}">
              <a16:creationId xmlns:a16="http://schemas.microsoft.com/office/drawing/2014/main" id="{94402687-E1CD-42AD-B9F6-8B94ABC8ABAD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325" name="TextBox 324">
          <a:extLst>
            <a:ext uri="{FF2B5EF4-FFF2-40B4-BE49-F238E27FC236}">
              <a16:creationId xmlns:a16="http://schemas.microsoft.com/office/drawing/2014/main" id="{AF733E93-25B3-41F4-A734-CDC067B6CBE8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326" name="TextBox 325">
          <a:extLst>
            <a:ext uri="{FF2B5EF4-FFF2-40B4-BE49-F238E27FC236}">
              <a16:creationId xmlns:a16="http://schemas.microsoft.com/office/drawing/2014/main" id="{9F00BB7C-68AE-492C-8F1E-8E67B9CBD7EF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327" name="TextBox 326">
          <a:extLst>
            <a:ext uri="{FF2B5EF4-FFF2-40B4-BE49-F238E27FC236}">
              <a16:creationId xmlns:a16="http://schemas.microsoft.com/office/drawing/2014/main" id="{0EFF3FD9-8CCA-4009-9AAC-7E048922B9FE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328" name="TextBox 327">
          <a:extLst>
            <a:ext uri="{FF2B5EF4-FFF2-40B4-BE49-F238E27FC236}">
              <a16:creationId xmlns:a16="http://schemas.microsoft.com/office/drawing/2014/main" id="{7AF03FC1-E44A-4DE5-A073-1C17C4BF0D36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329" name="TextBox 328">
          <a:extLst>
            <a:ext uri="{FF2B5EF4-FFF2-40B4-BE49-F238E27FC236}">
              <a16:creationId xmlns:a16="http://schemas.microsoft.com/office/drawing/2014/main" id="{6EC99349-54F3-4D4C-A2B8-D34C3002792E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330" name="TextBox 329">
          <a:extLst>
            <a:ext uri="{FF2B5EF4-FFF2-40B4-BE49-F238E27FC236}">
              <a16:creationId xmlns:a16="http://schemas.microsoft.com/office/drawing/2014/main" id="{5CB4B982-CC13-4FE8-9E05-94BA7B55181A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331" name="TextBox 330">
          <a:extLst>
            <a:ext uri="{FF2B5EF4-FFF2-40B4-BE49-F238E27FC236}">
              <a16:creationId xmlns:a16="http://schemas.microsoft.com/office/drawing/2014/main" id="{66270004-ECC1-4880-9899-27F7E8F4BA38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332" name="TextBox 331">
          <a:extLst>
            <a:ext uri="{FF2B5EF4-FFF2-40B4-BE49-F238E27FC236}">
              <a16:creationId xmlns:a16="http://schemas.microsoft.com/office/drawing/2014/main" id="{B35753B2-F66D-408E-8D77-3F2F30AA4861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333" name="TextBox 332">
          <a:extLst>
            <a:ext uri="{FF2B5EF4-FFF2-40B4-BE49-F238E27FC236}">
              <a16:creationId xmlns:a16="http://schemas.microsoft.com/office/drawing/2014/main" id="{E01C8AE6-B4CA-4E8A-9994-E99B2C18C63B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334" name="TextBox 333">
          <a:extLst>
            <a:ext uri="{FF2B5EF4-FFF2-40B4-BE49-F238E27FC236}">
              <a16:creationId xmlns:a16="http://schemas.microsoft.com/office/drawing/2014/main" id="{2FE85BC6-308E-4416-B2C2-488705025D2F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335" name="TextBox 334">
          <a:extLst>
            <a:ext uri="{FF2B5EF4-FFF2-40B4-BE49-F238E27FC236}">
              <a16:creationId xmlns:a16="http://schemas.microsoft.com/office/drawing/2014/main" id="{B1D374DE-57F2-4679-96E5-35861E251493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336" name="TextBox 335">
          <a:extLst>
            <a:ext uri="{FF2B5EF4-FFF2-40B4-BE49-F238E27FC236}">
              <a16:creationId xmlns:a16="http://schemas.microsoft.com/office/drawing/2014/main" id="{6BB1D0BE-8AB9-4D04-A443-4B634D21282F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337" name="TextBox 336">
          <a:extLst>
            <a:ext uri="{FF2B5EF4-FFF2-40B4-BE49-F238E27FC236}">
              <a16:creationId xmlns:a16="http://schemas.microsoft.com/office/drawing/2014/main" id="{5C9C4D83-5185-4787-AA82-175B1CC99FB3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338" name="TextBox 337">
          <a:extLst>
            <a:ext uri="{FF2B5EF4-FFF2-40B4-BE49-F238E27FC236}">
              <a16:creationId xmlns:a16="http://schemas.microsoft.com/office/drawing/2014/main" id="{A1DE1B11-43C7-4ACA-A396-8FB030B16197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339" name="TextBox 338">
          <a:extLst>
            <a:ext uri="{FF2B5EF4-FFF2-40B4-BE49-F238E27FC236}">
              <a16:creationId xmlns:a16="http://schemas.microsoft.com/office/drawing/2014/main" id="{273CB9EF-0778-4626-B15D-B86CDE21BF87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340" name="TextBox 339">
          <a:extLst>
            <a:ext uri="{FF2B5EF4-FFF2-40B4-BE49-F238E27FC236}">
              <a16:creationId xmlns:a16="http://schemas.microsoft.com/office/drawing/2014/main" id="{93893F2B-7A66-425C-A7D3-E59A7D912948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341" name="TextBox 340">
          <a:extLst>
            <a:ext uri="{FF2B5EF4-FFF2-40B4-BE49-F238E27FC236}">
              <a16:creationId xmlns:a16="http://schemas.microsoft.com/office/drawing/2014/main" id="{E8921A23-3CC1-46CB-A09F-79D26C586D95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342" name="TextBox 341">
          <a:extLst>
            <a:ext uri="{FF2B5EF4-FFF2-40B4-BE49-F238E27FC236}">
              <a16:creationId xmlns:a16="http://schemas.microsoft.com/office/drawing/2014/main" id="{CDA6997B-8064-40BF-BB35-6121BCF788BB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343" name="TextBox 342">
          <a:extLst>
            <a:ext uri="{FF2B5EF4-FFF2-40B4-BE49-F238E27FC236}">
              <a16:creationId xmlns:a16="http://schemas.microsoft.com/office/drawing/2014/main" id="{8F960B59-D6F7-4BF4-A58F-7E651F80FC6A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344" name="TextBox 343">
          <a:extLst>
            <a:ext uri="{FF2B5EF4-FFF2-40B4-BE49-F238E27FC236}">
              <a16:creationId xmlns:a16="http://schemas.microsoft.com/office/drawing/2014/main" id="{D1C7E47F-093D-4983-86F6-1A58E4302E92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345" name="TextBox 344">
          <a:extLst>
            <a:ext uri="{FF2B5EF4-FFF2-40B4-BE49-F238E27FC236}">
              <a16:creationId xmlns:a16="http://schemas.microsoft.com/office/drawing/2014/main" id="{6FA7B8FD-71A1-42AE-8445-7C3AA650C4B6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346" name="TextBox 345">
          <a:extLst>
            <a:ext uri="{FF2B5EF4-FFF2-40B4-BE49-F238E27FC236}">
              <a16:creationId xmlns:a16="http://schemas.microsoft.com/office/drawing/2014/main" id="{F37ACC3D-CF53-48DD-8942-3E05A39DBB5F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347" name="TextBox 346">
          <a:extLst>
            <a:ext uri="{FF2B5EF4-FFF2-40B4-BE49-F238E27FC236}">
              <a16:creationId xmlns:a16="http://schemas.microsoft.com/office/drawing/2014/main" id="{6349A7C9-6891-47B5-8447-7F626F1A5536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348" name="TextBox 347">
          <a:extLst>
            <a:ext uri="{FF2B5EF4-FFF2-40B4-BE49-F238E27FC236}">
              <a16:creationId xmlns:a16="http://schemas.microsoft.com/office/drawing/2014/main" id="{212B6E99-8285-4818-9ACE-58541A2EF0A0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16</xdr:col>
      <xdr:colOff>6350</xdr:colOff>
      <xdr:row>5</xdr:row>
      <xdr:rowOff>0</xdr:rowOff>
    </xdr:from>
    <xdr:ext cx="65" cy="172227"/>
    <xdr:sp macro="" textlink="">
      <xdr:nvSpPr>
        <xdr:cNvPr id="349" name="TextBox 348">
          <a:extLst>
            <a:ext uri="{FF2B5EF4-FFF2-40B4-BE49-F238E27FC236}">
              <a16:creationId xmlns:a16="http://schemas.microsoft.com/office/drawing/2014/main" id="{CDF4F513-3EFE-4084-8CA1-81C64E37CDAB}"/>
            </a:ext>
          </a:extLst>
        </xdr:cNvPr>
        <xdr:cNvSpPr txBox="1"/>
      </xdr:nvSpPr>
      <xdr:spPr>
        <a:xfrm>
          <a:off x="171323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16</xdr:col>
      <xdr:colOff>6350</xdr:colOff>
      <xdr:row>5</xdr:row>
      <xdr:rowOff>0</xdr:rowOff>
    </xdr:from>
    <xdr:ext cx="65" cy="172227"/>
    <xdr:sp macro="" textlink="">
      <xdr:nvSpPr>
        <xdr:cNvPr id="350" name="TextBox 349">
          <a:extLst>
            <a:ext uri="{FF2B5EF4-FFF2-40B4-BE49-F238E27FC236}">
              <a16:creationId xmlns:a16="http://schemas.microsoft.com/office/drawing/2014/main" id="{4E0C1BA7-08A3-4972-9A53-1F4868E1C90C}"/>
            </a:ext>
          </a:extLst>
        </xdr:cNvPr>
        <xdr:cNvSpPr txBox="1"/>
      </xdr:nvSpPr>
      <xdr:spPr>
        <a:xfrm>
          <a:off x="171323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16</xdr:col>
      <xdr:colOff>6350</xdr:colOff>
      <xdr:row>5</xdr:row>
      <xdr:rowOff>0</xdr:rowOff>
    </xdr:from>
    <xdr:ext cx="65" cy="382727"/>
    <xdr:sp macro="" textlink="">
      <xdr:nvSpPr>
        <xdr:cNvPr id="351" name="TextBox 350">
          <a:extLst>
            <a:ext uri="{FF2B5EF4-FFF2-40B4-BE49-F238E27FC236}">
              <a16:creationId xmlns:a16="http://schemas.microsoft.com/office/drawing/2014/main" id="{A93BA633-5B9F-4E4B-8919-FB61DF31BBAB}"/>
            </a:ext>
          </a:extLst>
        </xdr:cNvPr>
        <xdr:cNvSpPr txBox="1"/>
      </xdr:nvSpPr>
      <xdr:spPr>
        <a:xfrm>
          <a:off x="17132300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352" name="TextBox 351">
          <a:extLst>
            <a:ext uri="{FF2B5EF4-FFF2-40B4-BE49-F238E27FC236}">
              <a16:creationId xmlns:a16="http://schemas.microsoft.com/office/drawing/2014/main" id="{CBB172C4-4532-400D-A89C-4AAED1F3653C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353" name="TextBox 352">
          <a:extLst>
            <a:ext uri="{FF2B5EF4-FFF2-40B4-BE49-F238E27FC236}">
              <a16:creationId xmlns:a16="http://schemas.microsoft.com/office/drawing/2014/main" id="{1332AAF6-A76D-4C74-8DB5-D1CF4910DF00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354" name="TextBox 353">
          <a:extLst>
            <a:ext uri="{FF2B5EF4-FFF2-40B4-BE49-F238E27FC236}">
              <a16:creationId xmlns:a16="http://schemas.microsoft.com/office/drawing/2014/main" id="{CA2D4308-542E-4CDD-BE70-F2AA76DD0312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355" name="TextBox 354">
          <a:extLst>
            <a:ext uri="{FF2B5EF4-FFF2-40B4-BE49-F238E27FC236}">
              <a16:creationId xmlns:a16="http://schemas.microsoft.com/office/drawing/2014/main" id="{C4D718B0-7EB7-49D3-85F3-A25EE19243E1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356" name="TextBox 355">
          <a:extLst>
            <a:ext uri="{FF2B5EF4-FFF2-40B4-BE49-F238E27FC236}">
              <a16:creationId xmlns:a16="http://schemas.microsoft.com/office/drawing/2014/main" id="{8A67B935-235B-4917-8E0A-74E80AAE6B81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357" name="TextBox 356">
          <a:extLst>
            <a:ext uri="{FF2B5EF4-FFF2-40B4-BE49-F238E27FC236}">
              <a16:creationId xmlns:a16="http://schemas.microsoft.com/office/drawing/2014/main" id="{867DCBAA-3C69-4A74-8220-FCDE71DAD3EF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358" name="TextBox 357">
          <a:extLst>
            <a:ext uri="{FF2B5EF4-FFF2-40B4-BE49-F238E27FC236}">
              <a16:creationId xmlns:a16="http://schemas.microsoft.com/office/drawing/2014/main" id="{4F0740A0-F532-4D92-886A-B337C621D9E9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359" name="TextBox 358">
          <a:extLst>
            <a:ext uri="{FF2B5EF4-FFF2-40B4-BE49-F238E27FC236}">
              <a16:creationId xmlns:a16="http://schemas.microsoft.com/office/drawing/2014/main" id="{868F81B3-916D-4975-A2CA-FB88933DB64C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360" name="TextBox 359">
          <a:extLst>
            <a:ext uri="{FF2B5EF4-FFF2-40B4-BE49-F238E27FC236}">
              <a16:creationId xmlns:a16="http://schemas.microsoft.com/office/drawing/2014/main" id="{D41EA8E0-94E3-4A50-8022-0A5BE88C5A8A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361" name="TextBox 360">
          <a:extLst>
            <a:ext uri="{FF2B5EF4-FFF2-40B4-BE49-F238E27FC236}">
              <a16:creationId xmlns:a16="http://schemas.microsoft.com/office/drawing/2014/main" id="{229F01FA-B3BD-47AA-9D1C-CF32E96B1F33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362" name="TextBox 361">
          <a:extLst>
            <a:ext uri="{FF2B5EF4-FFF2-40B4-BE49-F238E27FC236}">
              <a16:creationId xmlns:a16="http://schemas.microsoft.com/office/drawing/2014/main" id="{90E95507-4582-4A77-B0A6-93C787258B8F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363" name="TextBox 362">
          <a:extLst>
            <a:ext uri="{FF2B5EF4-FFF2-40B4-BE49-F238E27FC236}">
              <a16:creationId xmlns:a16="http://schemas.microsoft.com/office/drawing/2014/main" id="{D4F48160-4F30-42A0-8E9F-5F6B2F2FB12F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364" name="TextBox 363">
          <a:extLst>
            <a:ext uri="{FF2B5EF4-FFF2-40B4-BE49-F238E27FC236}">
              <a16:creationId xmlns:a16="http://schemas.microsoft.com/office/drawing/2014/main" id="{E386F428-C97D-45C9-8E14-765B318914F5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365" name="TextBox 364">
          <a:extLst>
            <a:ext uri="{FF2B5EF4-FFF2-40B4-BE49-F238E27FC236}">
              <a16:creationId xmlns:a16="http://schemas.microsoft.com/office/drawing/2014/main" id="{9D33D546-6BCC-4C84-B997-1E5D26E223FC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366" name="TextBox 365">
          <a:extLst>
            <a:ext uri="{FF2B5EF4-FFF2-40B4-BE49-F238E27FC236}">
              <a16:creationId xmlns:a16="http://schemas.microsoft.com/office/drawing/2014/main" id="{BD772C32-1127-404E-B80A-8C97178D6FA6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367" name="TextBox 366">
          <a:extLst>
            <a:ext uri="{FF2B5EF4-FFF2-40B4-BE49-F238E27FC236}">
              <a16:creationId xmlns:a16="http://schemas.microsoft.com/office/drawing/2014/main" id="{1038FAD1-4EFB-471F-B58F-9A1924B5A65E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368" name="TextBox 367">
          <a:extLst>
            <a:ext uri="{FF2B5EF4-FFF2-40B4-BE49-F238E27FC236}">
              <a16:creationId xmlns:a16="http://schemas.microsoft.com/office/drawing/2014/main" id="{866D92C5-3633-46B2-9AD3-3C86FFF95355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369" name="TextBox 368">
          <a:extLst>
            <a:ext uri="{FF2B5EF4-FFF2-40B4-BE49-F238E27FC236}">
              <a16:creationId xmlns:a16="http://schemas.microsoft.com/office/drawing/2014/main" id="{E64397E4-E0F9-45B2-B0DE-5195C0DBBA55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370" name="TextBox 369">
          <a:extLst>
            <a:ext uri="{FF2B5EF4-FFF2-40B4-BE49-F238E27FC236}">
              <a16:creationId xmlns:a16="http://schemas.microsoft.com/office/drawing/2014/main" id="{8006763E-ABA6-46CE-80F0-0766D72C15CF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371" name="TextBox 370">
          <a:extLst>
            <a:ext uri="{FF2B5EF4-FFF2-40B4-BE49-F238E27FC236}">
              <a16:creationId xmlns:a16="http://schemas.microsoft.com/office/drawing/2014/main" id="{3C318D2F-5EAC-44BD-B2F9-3473613CC599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372" name="TextBox 371">
          <a:extLst>
            <a:ext uri="{FF2B5EF4-FFF2-40B4-BE49-F238E27FC236}">
              <a16:creationId xmlns:a16="http://schemas.microsoft.com/office/drawing/2014/main" id="{4CA24581-37CC-4AA5-BF19-52B806E7C07A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373" name="TextBox 372">
          <a:extLst>
            <a:ext uri="{FF2B5EF4-FFF2-40B4-BE49-F238E27FC236}">
              <a16:creationId xmlns:a16="http://schemas.microsoft.com/office/drawing/2014/main" id="{36BB80D3-629F-47B7-8CF7-2BDFEE6EF1B9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374" name="TextBox 373">
          <a:extLst>
            <a:ext uri="{FF2B5EF4-FFF2-40B4-BE49-F238E27FC236}">
              <a16:creationId xmlns:a16="http://schemas.microsoft.com/office/drawing/2014/main" id="{7A0F8697-2B6D-47B2-812F-72638AE03D00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375" name="TextBox 374">
          <a:extLst>
            <a:ext uri="{FF2B5EF4-FFF2-40B4-BE49-F238E27FC236}">
              <a16:creationId xmlns:a16="http://schemas.microsoft.com/office/drawing/2014/main" id="{7A80BE24-4ACE-4F0B-9970-70A1279D5FA6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376" name="TextBox 375">
          <a:extLst>
            <a:ext uri="{FF2B5EF4-FFF2-40B4-BE49-F238E27FC236}">
              <a16:creationId xmlns:a16="http://schemas.microsoft.com/office/drawing/2014/main" id="{0B85056B-A19D-4351-BBAD-090E31B34076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377" name="TextBox 376">
          <a:extLst>
            <a:ext uri="{FF2B5EF4-FFF2-40B4-BE49-F238E27FC236}">
              <a16:creationId xmlns:a16="http://schemas.microsoft.com/office/drawing/2014/main" id="{92F5E8CE-6A44-46FB-B6B0-888281D3239B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378" name="TextBox 377">
          <a:extLst>
            <a:ext uri="{FF2B5EF4-FFF2-40B4-BE49-F238E27FC236}">
              <a16:creationId xmlns:a16="http://schemas.microsoft.com/office/drawing/2014/main" id="{EDE19E2F-FA33-4A03-AB4D-73D36412E629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379" name="TextBox 378">
          <a:extLst>
            <a:ext uri="{FF2B5EF4-FFF2-40B4-BE49-F238E27FC236}">
              <a16:creationId xmlns:a16="http://schemas.microsoft.com/office/drawing/2014/main" id="{208667E1-9BEA-4027-8079-4DBC99129E09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380" name="TextBox 379">
          <a:extLst>
            <a:ext uri="{FF2B5EF4-FFF2-40B4-BE49-F238E27FC236}">
              <a16:creationId xmlns:a16="http://schemas.microsoft.com/office/drawing/2014/main" id="{4CBFA677-7C41-4BF8-A0E1-2D0EC3AB6089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381" name="TextBox 380">
          <a:extLst>
            <a:ext uri="{FF2B5EF4-FFF2-40B4-BE49-F238E27FC236}">
              <a16:creationId xmlns:a16="http://schemas.microsoft.com/office/drawing/2014/main" id="{4D74821B-DF9B-4355-A899-6F26EE012F50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382" name="TextBox 381">
          <a:extLst>
            <a:ext uri="{FF2B5EF4-FFF2-40B4-BE49-F238E27FC236}">
              <a16:creationId xmlns:a16="http://schemas.microsoft.com/office/drawing/2014/main" id="{C77D2676-0312-4774-941C-BB80AA11050D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383" name="TextBox 382">
          <a:extLst>
            <a:ext uri="{FF2B5EF4-FFF2-40B4-BE49-F238E27FC236}">
              <a16:creationId xmlns:a16="http://schemas.microsoft.com/office/drawing/2014/main" id="{458498E3-339A-46A5-9AA7-E25D7A7C0E8E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384" name="TextBox 383">
          <a:extLst>
            <a:ext uri="{FF2B5EF4-FFF2-40B4-BE49-F238E27FC236}">
              <a16:creationId xmlns:a16="http://schemas.microsoft.com/office/drawing/2014/main" id="{158C2E1B-96E4-4016-9A52-F8F6CF0CF396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385" name="TextBox 384">
          <a:extLst>
            <a:ext uri="{FF2B5EF4-FFF2-40B4-BE49-F238E27FC236}">
              <a16:creationId xmlns:a16="http://schemas.microsoft.com/office/drawing/2014/main" id="{E248BBC2-240B-43AC-B436-131412D67AC9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386" name="TextBox 385">
          <a:extLst>
            <a:ext uri="{FF2B5EF4-FFF2-40B4-BE49-F238E27FC236}">
              <a16:creationId xmlns:a16="http://schemas.microsoft.com/office/drawing/2014/main" id="{D3E89512-FB7C-4DC4-B17D-3A0FC4FBE82D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387" name="TextBox 386">
          <a:extLst>
            <a:ext uri="{FF2B5EF4-FFF2-40B4-BE49-F238E27FC236}">
              <a16:creationId xmlns:a16="http://schemas.microsoft.com/office/drawing/2014/main" id="{6D5A75CC-F523-40E1-8D98-DE364152967C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388" name="TextBox 387">
          <a:extLst>
            <a:ext uri="{FF2B5EF4-FFF2-40B4-BE49-F238E27FC236}">
              <a16:creationId xmlns:a16="http://schemas.microsoft.com/office/drawing/2014/main" id="{5FCB7CC6-D277-41FE-8C72-FF3F59102253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389" name="TextBox 388">
          <a:extLst>
            <a:ext uri="{FF2B5EF4-FFF2-40B4-BE49-F238E27FC236}">
              <a16:creationId xmlns:a16="http://schemas.microsoft.com/office/drawing/2014/main" id="{536A2CDC-F217-4E1D-A1CC-38C52B56D5B3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390" name="TextBox 389">
          <a:extLst>
            <a:ext uri="{FF2B5EF4-FFF2-40B4-BE49-F238E27FC236}">
              <a16:creationId xmlns:a16="http://schemas.microsoft.com/office/drawing/2014/main" id="{2C9607C9-E514-4CE9-9B8D-96CA3877CAED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391" name="TextBox 390">
          <a:extLst>
            <a:ext uri="{FF2B5EF4-FFF2-40B4-BE49-F238E27FC236}">
              <a16:creationId xmlns:a16="http://schemas.microsoft.com/office/drawing/2014/main" id="{6173F8F7-39D7-4962-A2EE-2C5E64D9A2DF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392" name="TextBox 391">
          <a:extLst>
            <a:ext uri="{FF2B5EF4-FFF2-40B4-BE49-F238E27FC236}">
              <a16:creationId xmlns:a16="http://schemas.microsoft.com/office/drawing/2014/main" id="{F156B457-973C-459D-AB34-84478EC5B818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393" name="TextBox 392">
          <a:extLst>
            <a:ext uri="{FF2B5EF4-FFF2-40B4-BE49-F238E27FC236}">
              <a16:creationId xmlns:a16="http://schemas.microsoft.com/office/drawing/2014/main" id="{258481CB-2B35-4CC0-88D6-A03C28AD5FA5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394" name="TextBox 393">
          <a:extLst>
            <a:ext uri="{FF2B5EF4-FFF2-40B4-BE49-F238E27FC236}">
              <a16:creationId xmlns:a16="http://schemas.microsoft.com/office/drawing/2014/main" id="{04F58125-ABF2-427F-8174-0EC0C6C4A6F1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395" name="TextBox 394">
          <a:extLst>
            <a:ext uri="{FF2B5EF4-FFF2-40B4-BE49-F238E27FC236}">
              <a16:creationId xmlns:a16="http://schemas.microsoft.com/office/drawing/2014/main" id="{ABCBBE9E-3AD2-475E-9D69-10BCDDAB0138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396" name="TextBox 395">
          <a:extLst>
            <a:ext uri="{FF2B5EF4-FFF2-40B4-BE49-F238E27FC236}">
              <a16:creationId xmlns:a16="http://schemas.microsoft.com/office/drawing/2014/main" id="{3AEC038D-F05C-44E9-AEB8-58F79AB1D995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397" name="TextBox 396">
          <a:extLst>
            <a:ext uri="{FF2B5EF4-FFF2-40B4-BE49-F238E27FC236}">
              <a16:creationId xmlns:a16="http://schemas.microsoft.com/office/drawing/2014/main" id="{9876E242-BB53-46E9-AF07-B20A2BFF5251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398" name="TextBox 397">
          <a:extLst>
            <a:ext uri="{FF2B5EF4-FFF2-40B4-BE49-F238E27FC236}">
              <a16:creationId xmlns:a16="http://schemas.microsoft.com/office/drawing/2014/main" id="{2804FD8B-E580-4C29-A7C1-8E70E2C7EC98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399" name="TextBox 398">
          <a:extLst>
            <a:ext uri="{FF2B5EF4-FFF2-40B4-BE49-F238E27FC236}">
              <a16:creationId xmlns:a16="http://schemas.microsoft.com/office/drawing/2014/main" id="{386DE602-A8FE-424E-B8B3-A3399DBD5276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400" name="TextBox 399">
          <a:extLst>
            <a:ext uri="{FF2B5EF4-FFF2-40B4-BE49-F238E27FC236}">
              <a16:creationId xmlns:a16="http://schemas.microsoft.com/office/drawing/2014/main" id="{B2E88FC8-E8F1-4D9A-83D6-CCCEAE79B0F6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401" name="TextBox 400">
          <a:extLst>
            <a:ext uri="{FF2B5EF4-FFF2-40B4-BE49-F238E27FC236}">
              <a16:creationId xmlns:a16="http://schemas.microsoft.com/office/drawing/2014/main" id="{10C5E5D7-2AA1-476E-AF77-B37703CCFC4F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402" name="TextBox 401">
          <a:extLst>
            <a:ext uri="{FF2B5EF4-FFF2-40B4-BE49-F238E27FC236}">
              <a16:creationId xmlns:a16="http://schemas.microsoft.com/office/drawing/2014/main" id="{6E9969C3-53AC-4624-943B-FB9E41DE8048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16</xdr:col>
      <xdr:colOff>6350</xdr:colOff>
      <xdr:row>5</xdr:row>
      <xdr:rowOff>0</xdr:rowOff>
    </xdr:from>
    <xdr:ext cx="65" cy="172227"/>
    <xdr:sp macro="" textlink="">
      <xdr:nvSpPr>
        <xdr:cNvPr id="403" name="TextBox 402">
          <a:extLst>
            <a:ext uri="{FF2B5EF4-FFF2-40B4-BE49-F238E27FC236}">
              <a16:creationId xmlns:a16="http://schemas.microsoft.com/office/drawing/2014/main" id="{A5F81DC8-62FF-467C-BFAF-E3236D6FC046}"/>
            </a:ext>
          </a:extLst>
        </xdr:cNvPr>
        <xdr:cNvSpPr txBox="1"/>
      </xdr:nvSpPr>
      <xdr:spPr>
        <a:xfrm>
          <a:off x="171323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16</xdr:col>
      <xdr:colOff>6350</xdr:colOff>
      <xdr:row>5</xdr:row>
      <xdr:rowOff>0</xdr:rowOff>
    </xdr:from>
    <xdr:ext cx="65" cy="172227"/>
    <xdr:sp macro="" textlink="">
      <xdr:nvSpPr>
        <xdr:cNvPr id="404" name="TextBox 403">
          <a:extLst>
            <a:ext uri="{FF2B5EF4-FFF2-40B4-BE49-F238E27FC236}">
              <a16:creationId xmlns:a16="http://schemas.microsoft.com/office/drawing/2014/main" id="{27AF1F49-F604-4682-A640-CE0862374109}"/>
            </a:ext>
          </a:extLst>
        </xdr:cNvPr>
        <xdr:cNvSpPr txBox="1"/>
      </xdr:nvSpPr>
      <xdr:spPr>
        <a:xfrm>
          <a:off x="171323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16</xdr:col>
      <xdr:colOff>6350</xdr:colOff>
      <xdr:row>5</xdr:row>
      <xdr:rowOff>0</xdr:rowOff>
    </xdr:from>
    <xdr:ext cx="65" cy="382727"/>
    <xdr:sp macro="" textlink="">
      <xdr:nvSpPr>
        <xdr:cNvPr id="405" name="TextBox 404">
          <a:extLst>
            <a:ext uri="{FF2B5EF4-FFF2-40B4-BE49-F238E27FC236}">
              <a16:creationId xmlns:a16="http://schemas.microsoft.com/office/drawing/2014/main" id="{AB008E5E-0342-49FB-93D1-5B6EC953B08D}"/>
            </a:ext>
          </a:extLst>
        </xdr:cNvPr>
        <xdr:cNvSpPr txBox="1"/>
      </xdr:nvSpPr>
      <xdr:spPr>
        <a:xfrm>
          <a:off x="17132300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406" name="TextBox 405">
          <a:extLst>
            <a:ext uri="{FF2B5EF4-FFF2-40B4-BE49-F238E27FC236}">
              <a16:creationId xmlns:a16="http://schemas.microsoft.com/office/drawing/2014/main" id="{4AC3341F-CC6E-429D-8026-E6A9D67A1CFD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407" name="TextBox 406">
          <a:extLst>
            <a:ext uri="{FF2B5EF4-FFF2-40B4-BE49-F238E27FC236}">
              <a16:creationId xmlns:a16="http://schemas.microsoft.com/office/drawing/2014/main" id="{F29C4A53-DD71-4C17-AC0F-09F1565B2AF3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408" name="TextBox 407">
          <a:extLst>
            <a:ext uri="{FF2B5EF4-FFF2-40B4-BE49-F238E27FC236}">
              <a16:creationId xmlns:a16="http://schemas.microsoft.com/office/drawing/2014/main" id="{27291AC5-C38A-4A25-B500-ACBE5AEEB514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409" name="TextBox 408">
          <a:extLst>
            <a:ext uri="{FF2B5EF4-FFF2-40B4-BE49-F238E27FC236}">
              <a16:creationId xmlns:a16="http://schemas.microsoft.com/office/drawing/2014/main" id="{CF817BC0-C2DD-43B7-82C0-2566459A2EF3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410" name="TextBox 409">
          <a:extLst>
            <a:ext uri="{FF2B5EF4-FFF2-40B4-BE49-F238E27FC236}">
              <a16:creationId xmlns:a16="http://schemas.microsoft.com/office/drawing/2014/main" id="{458357F9-41FE-4E14-ADAB-A80E5B6B574C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411" name="TextBox 410">
          <a:extLst>
            <a:ext uri="{FF2B5EF4-FFF2-40B4-BE49-F238E27FC236}">
              <a16:creationId xmlns:a16="http://schemas.microsoft.com/office/drawing/2014/main" id="{F85279D9-C17C-4F73-90FC-281A0A11ABCE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412" name="TextBox 411">
          <a:extLst>
            <a:ext uri="{FF2B5EF4-FFF2-40B4-BE49-F238E27FC236}">
              <a16:creationId xmlns:a16="http://schemas.microsoft.com/office/drawing/2014/main" id="{3C5CEE06-E15E-4D1A-AB5B-47C79036F3E9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413" name="TextBox 412">
          <a:extLst>
            <a:ext uri="{FF2B5EF4-FFF2-40B4-BE49-F238E27FC236}">
              <a16:creationId xmlns:a16="http://schemas.microsoft.com/office/drawing/2014/main" id="{BD1E86FD-04D3-4456-91EB-B45769CBEE95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414" name="TextBox 413">
          <a:extLst>
            <a:ext uri="{FF2B5EF4-FFF2-40B4-BE49-F238E27FC236}">
              <a16:creationId xmlns:a16="http://schemas.microsoft.com/office/drawing/2014/main" id="{D53DADF7-D689-46D8-8EB3-ADC711C1B5B8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415" name="TextBox 414">
          <a:extLst>
            <a:ext uri="{FF2B5EF4-FFF2-40B4-BE49-F238E27FC236}">
              <a16:creationId xmlns:a16="http://schemas.microsoft.com/office/drawing/2014/main" id="{D76F71DD-8241-49E1-9524-0657FC973647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416" name="TextBox 415">
          <a:extLst>
            <a:ext uri="{FF2B5EF4-FFF2-40B4-BE49-F238E27FC236}">
              <a16:creationId xmlns:a16="http://schemas.microsoft.com/office/drawing/2014/main" id="{61A433BC-217E-4E4C-A9AA-B9A81719355B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417" name="TextBox 416">
          <a:extLst>
            <a:ext uri="{FF2B5EF4-FFF2-40B4-BE49-F238E27FC236}">
              <a16:creationId xmlns:a16="http://schemas.microsoft.com/office/drawing/2014/main" id="{E945C3D8-8996-4D3A-BA2F-F2BC7FF134B1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418" name="TextBox 417">
          <a:extLst>
            <a:ext uri="{FF2B5EF4-FFF2-40B4-BE49-F238E27FC236}">
              <a16:creationId xmlns:a16="http://schemas.microsoft.com/office/drawing/2014/main" id="{48245C04-50A0-44F8-A91B-4DD8DABDDDEF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419" name="TextBox 418">
          <a:extLst>
            <a:ext uri="{FF2B5EF4-FFF2-40B4-BE49-F238E27FC236}">
              <a16:creationId xmlns:a16="http://schemas.microsoft.com/office/drawing/2014/main" id="{3622F3E2-4AA2-4DED-B4BF-FF64220961AA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420" name="TextBox 419">
          <a:extLst>
            <a:ext uri="{FF2B5EF4-FFF2-40B4-BE49-F238E27FC236}">
              <a16:creationId xmlns:a16="http://schemas.microsoft.com/office/drawing/2014/main" id="{9D6DA81E-6496-4E7E-8BDD-4C5ADA2F42EA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421" name="TextBox 420">
          <a:extLst>
            <a:ext uri="{FF2B5EF4-FFF2-40B4-BE49-F238E27FC236}">
              <a16:creationId xmlns:a16="http://schemas.microsoft.com/office/drawing/2014/main" id="{8BF12344-7E13-4979-BC82-554B3009AC2F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422" name="TextBox 421">
          <a:extLst>
            <a:ext uri="{FF2B5EF4-FFF2-40B4-BE49-F238E27FC236}">
              <a16:creationId xmlns:a16="http://schemas.microsoft.com/office/drawing/2014/main" id="{700CAC71-96A5-4B29-BEC7-0072359C3EAF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423" name="TextBox 422">
          <a:extLst>
            <a:ext uri="{FF2B5EF4-FFF2-40B4-BE49-F238E27FC236}">
              <a16:creationId xmlns:a16="http://schemas.microsoft.com/office/drawing/2014/main" id="{7340C221-8EBC-48AE-B141-BDEDE76FA6D3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424" name="TextBox 423">
          <a:extLst>
            <a:ext uri="{FF2B5EF4-FFF2-40B4-BE49-F238E27FC236}">
              <a16:creationId xmlns:a16="http://schemas.microsoft.com/office/drawing/2014/main" id="{B1C712EE-E05F-4636-9E7E-DDB74D1F51B4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425" name="TextBox 424">
          <a:extLst>
            <a:ext uri="{FF2B5EF4-FFF2-40B4-BE49-F238E27FC236}">
              <a16:creationId xmlns:a16="http://schemas.microsoft.com/office/drawing/2014/main" id="{E3B12911-3640-4C02-A0BB-2398FD8089EF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426" name="TextBox 425">
          <a:extLst>
            <a:ext uri="{FF2B5EF4-FFF2-40B4-BE49-F238E27FC236}">
              <a16:creationId xmlns:a16="http://schemas.microsoft.com/office/drawing/2014/main" id="{2D83F32C-40AD-4298-BF98-A54C543312EB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427" name="TextBox 426">
          <a:extLst>
            <a:ext uri="{FF2B5EF4-FFF2-40B4-BE49-F238E27FC236}">
              <a16:creationId xmlns:a16="http://schemas.microsoft.com/office/drawing/2014/main" id="{F370B19A-82A8-467C-ABB4-C4A11B3D9ED4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428" name="TextBox 427">
          <a:extLst>
            <a:ext uri="{FF2B5EF4-FFF2-40B4-BE49-F238E27FC236}">
              <a16:creationId xmlns:a16="http://schemas.microsoft.com/office/drawing/2014/main" id="{1A020890-A7AF-40BB-9325-425BFED523C3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429" name="TextBox 428">
          <a:extLst>
            <a:ext uri="{FF2B5EF4-FFF2-40B4-BE49-F238E27FC236}">
              <a16:creationId xmlns:a16="http://schemas.microsoft.com/office/drawing/2014/main" id="{E04778A6-0614-4099-8C3F-B70F7E3E5BB1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430" name="TextBox 429">
          <a:extLst>
            <a:ext uri="{FF2B5EF4-FFF2-40B4-BE49-F238E27FC236}">
              <a16:creationId xmlns:a16="http://schemas.microsoft.com/office/drawing/2014/main" id="{7528BBD7-3008-4E79-895B-9AD386C5A505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431" name="TextBox 430">
          <a:extLst>
            <a:ext uri="{FF2B5EF4-FFF2-40B4-BE49-F238E27FC236}">
              <a16:creationId xmlns:a16="http://schemas.microsoft.com/office/drawing/2014/main" id="{66E76D97-D97B-4892-9722-AA7CFC347CC4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432" name="TextBox 431">
          <a:extLst>
            <a:ext uri="{FF2B5EF4-FFF2-40B4-BE49-F238E27FC236}">
              <a16:creationId xmlns:a16="http://schemas.microsoft.com/office/drawing/2014/main" id="{2E9A1704-B4EB-4AA4-B163-6A9C57E967F9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433" name="TextBox 432">
          <a:extLst>
            <a:ext uri="{FF2B5EF4-FFF2-40B4-BE49-F238E27FC236}">
              <a16:creationId xmlns:a16="http://schemas.microsoft.com/office/drawing/2014/main" id="{FABF91B8-98BE-4ABE-AECA-44BE208D0894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434" name="TextBox 433">
          <a:extLst>
            <a:ext uri="{FF2B5EF4-FFF2-40B4-BE49-F238E27FC236}">
              <a16:creationId xmlns:a16="http://schemas.microsoft.com/office/drawing/2014/main" id="{2793F63B-F8AC-4389-9000-140F7A3BEE7A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435" name="TextBox 434">
          <a:extLst>
            <a:ext uri="{FF2B5EF4-FFF2-40B4-BE49-F238E27FC236}">
              <a16:creationId xmlns:a16="http://schemas.microsoft.com/office/drawing/2014/main" id="{11ABBE03-9912-4862-93D2-428A971FFD50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436" name="TextBox 435">
          <a:extLst>
            <a:ext uri="{FF2B5EF4-FFF2-40B4-BE49-F238E27FC236}">
              <a16:creationId xmlns:a16="http://schemas.microsoft.com/office/drawing/2014/main" id="{556F0F2C-9A82-4911-BB85-5AF2C7EBF057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437" name="TextBox 436">
          <a:extLst>
            <a:ext uri="{FF2B5EF4-FFF2-40B4-BE49-F238E27FC236}">
              <a16:creationId xmlns:a16="http://schemas.microsoft.com/office/drawing/2014/main" id="{C40CB87A-8DB0-488A-9B64-D61F4BA35F5B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438" name="TextBox 437">
          <a:extLst>
            <a:ext uri="{FF2B5EF4-FFF2-40B4-BE49-F238E27FC236}">
              <a16:creationId xmlns:a16="http://schemas.microsoft.com/office/drawing/2014/main" id="{69C1DB55-598E-48F4-92CC-E397C26E60E4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439" name="TextBox 438">
          <a:extLst>
            <a:ext uri="{FF2B5EF4-FFF2-40B4-BE49-F238E27FC236}">
              <a16:creationId xmlns:a16="http://schemas.microsoft.com/office/drawing/2014/main" id="{35C3DA80-E3E8-4D71-B7E4-F0D8B67AE200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440" name="TextBox 439">
          <a:extLst>
            <a:ext uri="{FF2B5EF4-FFF2-40B4-BE49-F238E27FC236}">
              <a16:creationId xmlns:a16="http://schemas.microsoft.com/office/drawing/2014/main" id="{65937917-F5F6-4374-A6F8-49D17FE4A979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441" name="TextBox 440">
          <a:extLst>
            <a:ext uri="{FF2B5EF4-FFF2-40B4-BE49-F238E27FC236}">
              <a16:creationId xmlns:a16="http://schemas.microsoft.com/office/drawing/2014/main" id="{13A48E01-85A5-43F7-BC31-0BF9E802C655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442" name="TextBox 441">
          <a:extLst>
            <a:ext uri="{FF2B5EF4-FFF2-40B4-BE49-F238E27FC236}">
              <a16:creationId xmlns:a16="http://schemas.microsoft.com/office/drawing/2014/main" id="{289836E3-84BB-4D26-8920-CAEECB7E6BDE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443" name="TextBox 442">
          <a:extLst>
            <a:ext uri="{FF2B5EF4-FFF2-40B4-BE49-F238E27FC236}">
              <a16:creationId xmlns:a16="http://schemas.microsoft.com/office/drawing/2014/main" id="{6B29455D-1635-463A-B12B-8C5CAE6A2139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444" name="TextBox 443">
          <a:extLst>
            <a:ext uri="{FF2B5EF4-FFF2-40B4-BE49-F238E27FC236}">
              <a16:creationId xmlns:a16="http://schemas.microsoft.com/office/drawing/2014/main" id="{FC9B44AA-CDC8-4CBF-AC80-E4198F7DF894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445" name="TextBox 444">
          <a:extLst>
            <a:ext uri="{FF2B5EF4-FFF2-40B4-BE49-F238E27FC236}">
              <a16:creationId xmlns:a16="http://schemas.microsoft.com/office/drawing/2014/main" id="{F211CD67-FF5F-49A1-A34B-15F176F52367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446" name="TextBox 445">
          <a:extLst>
            <a:ext uri="{FF2B5EF4-FFF2-40B4-BE49-F238E27FC236}">
              <a16:creationId xmlns:a16="http://schemas.microsoft.com/office/drawing/2014/main" id="{1EE52168-D5D8-49CF-AA23-680A0698D503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447" name="TextBox 446">
          <a:extLst>
            <a:ext uri="{FF2B5EF4-FFF2-40B4-BE49-F238E27FC236}">
              <a16:creationId xmlns:a16="http://schemas.microsoft.com/office/drawing/2014/main" id="{C9BA46DF-0EF1-4B19-A52D-BEF8B690EA6B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448" name="TextBox 447">
          <a:extLst>
            <a:ext uri="{FF2B5EF4-FFF2-40B4-BE49-F238E27FC236}">
              <a16:creationId xmlns:a16="http://schemas.microsoft.com/office/drawing/2014/main" id="{D3CDFCFF-BB85-4FB8-A0D4-9F303CC4F108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449" name="TextBox 448">
          <a:extLst>
            <a:ext uri="{FF2B5EF4-FFF2-40B4-BE49-F238E27FC236}">
              <a16:creationId xmlns:a16="http://schemas.microsoft.com/office/drawing/2014/main" id="{374AEBE0-95CC-4554-81EC-5C128446323E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450" name="TextBox 449">
          <a:extLst>
            <a:ext uri="{FF2B5EF4-FFF2-40B4-BE49-F238E27FC236}">
              <a16:creationId xmlns:a16="http://schemas.microsoft.com/office/drawing/2014/main" id="{A4E20BEA-E234-42BA-8916-2B15F890BB82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451" name="TextBox 450">
          <a:extLst>
            <a:ext uri="{FF2B5EF4-FFF2-40B4-BE49-F238E27FC236}">
              <a16:creationId xmlns:a16="http://schemas.microsoft.com/office/drawing/2014/main" id="{384E3A1A-5087-434A-BBA6-92CDEEA556C0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452" name="TextBox 451">
          <a:extLst>
            <a:ext uri="{FF2B5EF4-FFF2-40B4-BE49-F238E27FC236}">
              <a16:creationId xmlns:a16="http://schemas.microsoft.com/office/drawing/2014/main" id="{D7C8FA50-2AED-4A36-9602-595D6720293F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453" name="TextBox 452">
          <a:extLst>
            <a:ext uri="{FF2B5EF4-FFF2-40B4-BE49-F238E27FC236}">
              <a16:creationId xmlns:a16="http://schemas.microsoft.com/office/drawing/2014/main" id="{732D5161-56EF-43CD-B6F2-356F03C3D70D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454" name="TextBox 453">
          <a:extLst>
            <a:ext uri="{FF2B5EF4-FFF2-40B4-BE49-F238E27FC236}">
              <a16:creationId xmlns:a16="http://schemas.microsoft.com/office/drawing/2014/main" id="{7137BCBD-753A-4755-B430-92203EEE7D67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455" name="TextBox 454">
          <a:extLst>
            <a:ext uri="{FF2B5EF4-FFF2-40B4-BE49-F238E27FC236}">
              <a16:creationId xmlns:a16="http://schemas.microsoft.com/office/drawing/2014/main" id="{C9982228-568C-454F-8A37-A83E206A0AC4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456" name="TextBox 455">
          <a:extLst>
            <a:ext uri="{FF2B5EF4-FFF2-40B4-BE49-F238E27FC236}">
              <a16:creationId xmlns:a16="http://schemas.microsoft.com/office/drawing/2014/main" id="{EA408943-68B7-4A74-8EC0-BA6FA8C7418E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16</xdr:col>
      <xdr:colOff>6350</xdr:colOff>
      <xdr:row>5</xdr:row>
      <xdr:rowOff>0</xdr:rowOff>
    </xdr:from>
    <xdr:ext cx="65" cy="172227"/>
    <xdr:sp macro="" textlink="">
      <xdr:nvSpPr>
        <xdr:cNvPr id="457" name="TextBox 456">
          <a:extLst>
            <a:ext uri="{FF2B5EF4-FFF2-40B4-BE49-F238E27FC236}">
              <a16:creationId xmlns:a16="http://schemas.microsoft.com/office/drawing/2014/main" id="{97E4E8FC-277D-407E-99CC-AA0F918D5AF9}"/>
            </a:ext>
          </a:extLst>
        </xdr:cNvPr>
        <xdr:cNvSpPr txBox="1"/>
      </xdr:nvSpPr>
      <xdr:spPr>
        <a:xfrm>
          <a:off x="171323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16</xdr:col>
      <xdr:colOff>6350</xdr:colOff>
      <xdr:row>5</xdr:row>
      <xdr:rowOff>0</xdr:rowOff>
    </xdr:from>
    <xdr:ext cx="65" cy="172227"/>
    <xdr:sp macro="" textlink="">
      <xdr:nvSpPr>
        <xdr:cNvPr id="458" name="TextBox 457">
          <a:extLst>
            <a:ext uri="{FF2B5EF4-FFF2-40B4-BE49-F238E27FC236}">
              <a16:creationId xmlns:a16="http://schemas.microsoft.com/office/drawing/2014/main" id="{26844890-BBAF-4B67-81FE-53E57EB10B8E}"/>
            </a:ext>
          </a:extLst>
        </xdr:cNvPr>
        <xdr:cNvSpPr txBox="1"/>
      </xdr:nvSpPr>
      <xdr:spPr>
        <a:xfrm>
          <a:off x="171323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16</xdr:col>
      <xdr:colOff>6350</xdr:colOff>
      <xdr:row>5</xdr:row>
      <xdr:rowOff>0</xdr:rowOff>
    </xdr:from>
    <xdr:ext cx="65" cy="382727"/>
    <xdr:sp macro="" textlink="">
      <xdr:nvSpPr>
        <xdr:cNvPr id="459" name="TextBox 458">
          <a:extLst>
            <a:ext uri="{FF2B5EF4-FFF2-40B4-BE49-F238E27FC236}">
              <a16:creationId xmlns:a16="http://schemas.microsoft.com/office/drawing/2014/main" id="{7322F835-DAE0-4421-86BE-99CEECA81F73}"/>
            </a:ext>
          </a:extLst>
        </xdr:cNvPr>
        <xdr:cNvSpPr txBox="1"/>
      </xdr:nvSpPr>
      <xdr:spPr>
        <a:xfrm>
          <a:off x="17132300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460" name="TextBox 459">
          <a:extLst>
            <a:ext uri="{FF2B5EF4-FFF2-40B4-BE49-F238E27FC236}">
              <a16:creationId xmlns:a16="http://schemas.microsoft.com/office/drawing/2014/main" id="{BEE5980F-F3D0-453D-A77C-11CDA878749C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461" name="TextBox 460">
          <a:extLst>
            <a:ext uri="{FF2B5EF4-FFF2-40B4-BE49-F238E27FC236}">
              <a16:creationId xmlns:a16="http://schemas.microsoft.com/office/drawing/2014/main" id="{ABB0744F-6F24-436E-BBB4-7651EAA30A7D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462" name="TextBox 461">
          <a:extLst>
            <a:ext uri="{FF2B5EF4-FFF2-40B4-BE49-F238E27FC236}">
              <a16:creationId xmlns:a16="http://schemas.microsoft.com/office/drawing/2014/main" id="{D18F8434-6BB6-4445-92AE-D34CDF78CDAD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463" name="TextBox 462">
          <a:extLst>
            <a:ext uri="{FF2B5EF4-FFF2-40B4-BE49-F238E27FC236}">
              <a16:creationId xmlns:a16="http://schemas.microsoft.com/office/drawing/2014/main" id="{50406A77-0C7A-4366-BA3F-BB598832D3BF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464" name="TextBox 463">
          <a:extLst>
            <a:ext uri="{FF2B5EF4-FFF2-40B4-BE49-F238E27FC236}">
              <a16:creationId xmlns:a16="http://schemas.microsoft.com/office/drawing/2014/main" id="{F36D8618-EE61-4E2F-9CE2-7F1006AC807C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465" name="TextBox 464">
          <a:extLst>
            <a:ext uri="{FF2B5EF4-FFF2-40B4-BE49-F238E27FC236}">
              <a16:creationId xmlns:a16="http://schemas.microsoft.com/office/drawing/2014/main" id="{C431DAF5-784E-45CE-913C-010FB3FFB798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466" name="TextBox 465">
          <a:extLst>
            <a:ext uri="{FF2B5EF4-FFF2-40B4-BE49-F238E27FC236}">
              <a16:creationId xmlns:a16="http://schemas.microsoft.com/office/drawing/2014/main" id="{88A2908C-23E4-4628-8B9B-EF5206B6A745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467" name="TextBox 466">
          <a:extLst>
            <a:ext uri="{FF2B5EF4-FFF2-40B4-BE49-F238E27FC236}">
              <a16:creationId xmlns:a16="http://schemas.microsoft.com/office/drawing/2014/main" id="{4E95CBF5-CFAA-4701-AE92-EF8763249910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468" name="TextBox 467">
          <a:extLst>
            <a:ext uri="{FF2B5EF4-FFF2-40B4-BE49-F238E27FC236}">
              <a16:creationId xmlns:a16="http://schemas.microsoft.com/office/drawing/2014/main" id="{F921264C-5E40-48D4-8EAC-390129FAA27C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469" name="TextBox 468">
          <a:extLst>
            <a:ext uri="{FF2B5EF4-FFF2-40B4-BE49-F238E27FC236}">
              <a16:creationId xmlns:a16="http://schemas.microsoft.com/office/drawing/2014/main" id="{B3693504-A97E-4E42-8E19-812B42116267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470" name="TextBox 469">
          <a:extLst>
            <a:ext uri="{FF2B5EF4-FFF2-40B4-BE49-F238E27FC236}">
              <a16:creationId xmlns:a16="http://schemas.microsoft.com/office/drawing/2014/main" id="{5B894DBD-8F6A-45D1-81AB-CEAAB3293131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471" name="TextBox 470">
          <a:extLst>
            <a:ext uri="{FF2B5EF4-FFF2-40B4-BE49-F238E27FC236}">
              <a16:creationId xmlns:a16="http://schemas.microsoft.com/office/drawing/2014/main" id="{D4460FA5-4EE3-4C3E-8A5C-2ADFF9B325C3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472" name="TextBox 471">
          <a:extLst>
            <a:ext uri="{FF2B5EF4-FFF2-40B4-BE49-F238E27FC236}">
              <a16:creationId xmlns:a16="http://schemas.microsoft.com/office/drawing/2014/main" id="{D5D6C038-EBFA-48C8-BD79-A38D38C90292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473" name="TextBox 472">
          <a:extLst>
            <a:ext uri="{FF2B5EF4-FFF2-40B4-BE49-F238E27FC236}">
              <a16:creationId xmlns:a16="http://schemas.microsoft.com/office/drawing/2014/main" id="{2EE43D76-2CEE-444E-8644-F17DE43C5BBF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474" name="TextBox 473">
          <a:extLst>
            <a:ext uri="{FF2B5EF4-FFF2-40B4-BE49-F238E27FC236}">
              <a16:creationId xmlns:a16="http://schemas.microsoft.com/office/drawing/2014/main" id="{E5FC1997-F0E4-4293-8A38-88108CFD1915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475" name="TextBox 474">
          <a:extLst>
            <a:ext uri="{FF2B5EF4-FFF2-40B4-BE49-F238E27FC236}">
              <a16:creationId xmlns:a16="http://schemas.microsoft.com/office/drawing/2014/main" id="{974CAF09-6EC7-4F5F-9514-D685E28C1CD7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476" name="TextBox 475">
          <a:extLst>
            <a:ext uri="{FF2B5EF4-FFF2-40B4-BE49-F238E27FC236}">
              <a16:creationId xmlns:a16="http://schemas.microsoft.com/office/drawing/2014/main" id="{FE7075DB-B94C-4DEE-8D11-F018A8FC7DF7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477" name="TextBox 476">
          <a:extLst>
            <a:ext uri="{FF2B5EF4-FFF2-40B4-BE49-F238E27FC236}">
              <a16:creationId xmlns:a16="http://schemas.microsoft.com/office/drawing/2014/main" id="{667BC282-E2E8-470A-BF29-A7B4D0744F33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478" name="TextBox 477">
          <a:extLst>
            <a:ext uri="{FF2B5EF4-FFF2-40B4-BE49-F238E27FC236}">
              <a16:creationId xmlns:a16="http://schemas.microsoft.com/office/drawing/2014/main" id="{5271A700-2C8B-4C42-9E50-19405BEA042F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479" name="TextBox 478">
          <a:extLst>
            <a:ext uri="{FF2B5EF4-FFF2-40B4-BE49-F238E27FC236}">
              <a16:creationId xmlns:a16="http://schemas.microsoft.com/office/drawing/2014/main" id="{8B4DFCBE-F826-4801-A6E2-FCD43CA2D3A2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480" name="TextBox 479">
          <a:extLst>
            <a:ext uri="{FF2B5EF4-FFF2-40B4-BE49-F238E27FC236}">
              <a16:creationId xmlns:a16="http://schemas.microsoft.com/office/drawing/2014/main" id="{F2AA99E6-FE85-4375-A3BB-BCCA962FC2FF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481" name="TextBox 480">
          <a:extLst>
            <a:ext uri="{FF2B5EF4-FFF2-40B4-BE49-F238E27FC236}">
              <a16:creationId xmlns:a16="http://schemas.microsoft.com/office/drawing/2014/main" id="{8BA9AD1C-F1DD-4407-91D3-9A74774D788F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482" name="TextBox 481">
          <a:extLst>
            <a:ext uri="{FF2B5EF4-FFF2-40B4-BE49-F238E27FC236}">
              <a16:creationId xmlns:a16="http://schemas.microsoft.com/office/drawing/2014/main" id="{B56601D8-C6E2-40FD-B4A7-39D336042FB9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483" name="TextBox 482">
          <a:extLst>
            <a:ext uri="{FF2B5EF4-FFF2-40B4-BE49-F238E27FC236}">
              <a16:creationId xmlns:a16="http://schemas.microsoft.com/office/drawing/2014/main" id="{8486743A-CE4B-4A44-867E-E8B50292DD0C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484" name="TextBox 483">
          <a:extLst>
            <a:ext uri="{FF2B5EF4-FFF2-40B4-BE49-F238E27FC236}">
              <a16:creationId xmlns:a16="http://schemas.microsoft.com/office/drawing/2014/main" id="{972EF10C-B0F8-4D6E-A943-D5543353DCA9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485" name="TextBox 484">
          <a:extLst>
            <a:ext uri="{FF2B5EF4-FFF2-40B4-BE49-F238E27FC236}">
              <a16:creationId xmlns:a16="http://schemas.microsoft.com/office/drawing/2014/main" id="{496AF853-4890-411C-88C0-2BE06735FF6A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486" name="TextBox 485">
          <a:extLst>
            <a:ext uri="{FF2B5EF4-FFF2-40B4-BE49-F238E27FC236}">
              <a16:creationId xmlns:a16="http://schemas.microsoft.com/office/drawing/2014/main" id="{E0371773-D496-4419-88A0-758E8FDA62FF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487" name="TextBox 486">
          <a:extLst>
            <a:ext uri="{FF2B5EF4-FFF2-40B4-BE49-F238E27FC236}">
              <a16:creationId xmlns:a16="http://schemas.microsoft.com/office/drawing/2014/main" id="{8F5A97B5-01B2-45E2-BB20-5A1D69FE85F4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488" name="TextBox 487">
          <a:extLst>
            <a:ext uri="{FF2B5EF4-FFF2-40B4-BE49-F238E27FC236}">
              <a16:creationId xmlns:a16="http://schemas.microsoft.com/office/drawing/2014/main" id="{2D3F5975-3BB3-4D5E-BEDE-A4D0409AC01E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489" name="TextBox 488">
          <a:extLst>
            <a:ext uri="{FF2B5EF4-FFF2-40B4-BE49-F238E27FC236}">
              <a16:creationId xmlns:a16="http://schemas.microsoft.com/office/drawing/2014/main" id="{80223D87-DC45-4EA8-8E53-0212A29FB034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490" name="TextBox 489">
          <a:extLst>
            <a:ext uri="{FF2B5EF4-FFF2-40B4-BE49-F238E27FC236}">
              <a16:creationId xmlns:a16="http://schemas.microsoft.com/office/drawing/2014/main" id="{C8562B15-77A9-4C75-B245-65F930E96FE1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491" name="TextBox 490">
          <a:extLst>
            <a:ext uri="{FF2B5EF4-FFF2-40B4-BE49-F238E27FC236}">
              <a16:creationId xmlns:a16="http://schemas.microsoft.com/office/drawing/2014/main" id="{8E79A499-D517-433D-A512-66E124C398C3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492" name="TextBox 491">
          <a:extLst>
            <a:ext uri="{FF2B5EF4-FFF2-40B4-BE49-F238E27FC236}">
              <a16:creationId xmlns:a16="http://schemas.microsoft.com/office/drawing/2014/main" id="{14CBE739-362F-4010-8111-41CF5FDFB16C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493" name="TextBox 492">
          <a:extLst>
            <a:ext uri="{FF2B5EF4-FFF2-40B4-BE49-F238E27FC236}">
              <a16:creationId xmlns:a16="http://schemas.microsoft.com/office/drawing/2014/main" id="{212EB4A3-77DB-4EF5-90A9-57033990411A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494" name="TextBox 493">
          <a:extLst>
            <a:ext uri="{FF2B5EF4-FFF2-40B4-BE49-F238E27FC236}">
              <a16:creationId xmlns:a16="http://schemas.microsoft.com/office/drawing/2014/main" id="{EE90C326-FFE5-4F3A-B89B-34CC68EFF0F2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495" name="TextBox 494">
          <a:extLst>
            <a:ext uri="{FF2B5EF4-FFF2-40B4-BE49-F238E27FC236}">
              <a16:creationId xmlns:a16="http://schemas.microsoft.com/office/drawing/2014/main" id="{7B046F0B-7E0A-4BC4-844F-A17D00FD0418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496" name="TextBox 495">
          <a:extLst>
            <a:ext uri="{FF2B5EF4-FFF2-40B4-BE49-F238E27FC236}">
              <a16:creationId xmlns:a16="http://schemas.microsoft.com/office/drawing/2014/main" id="{0BA858CD-486F-4C8F-81DA-B89B56298A25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497" name="TextBox 496">
          <a:extLst>
            <a:ext uri="{FF2B5EF4-FFF2-40B4-BE49-F238E27FC236}">
              <a16:creationId xmlns:a16="http://schemas.microsoft.com/office/drawing/2014/main" id="{4EF624E1-B73B-4CBC-B7FF-9C1FA94CF5C7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498" name="TextBox 497">
          <a:extLst>
            <a:ext uri="{FF2B5EF4-FFF2-40B4-BE49-F238E27FC236}">
              <a16:creationId xmlns:a16="http://schemas.microsoft.com/office/drawing/2014/main" id="{23ACF2EF-DDEC-424B-B1C4-D67DC82EB387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499" name="TextBox 498">
          <a:extLst>
            <a:ext uri="{FF2B5EF4-FFF2-40B4-BE49-F238E27FC236}">
              <a16:creationId xmlns:a16="http://schemas.microsoft.com/office/drawing/2014/main" id="{B439C483-9A9D-462E-857D-B0DA5E56BB7C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500" name="TextBox 499">
          <a:extLst>
            <a:ext uri="{FF2B5EF4-FFF2-40B4-BE49-F238E27FC236}">
              <a16:creationId xmlns:a16="http://schemas.microsoft.com/office/drawing/2014/main" id="{3A3BA773-92D1-4170-A962-9616D39DFECC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501" name="TextBox 500">
          <a:extLst>
            <a:ext uri="{FF2B5EF4-FFF2-40B4-BE49-F238E27FC236}">
              <a16:creationId xmlns:a16="http://schemas.microsoft.com/office/drawing/2014/main" id="{DF614DD6-1C7F-4B0A-8761-1FE9162663D6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502" name="TextBox 501">
          <a:extLst>
            <a:ext uri="{FF2B5EF4-FFF2-40B4-BE49-F238E27FC236}">
              <a16:creationId xmlns:a16="http://schemas.microsoft.com/office/drawing/2014/main" id="{16B592A4-6180-484B-9D2E-54CB78BC1A19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503" name="TextBox 502">
          <a:extLst>
            <a:ext uri="{FF2B5EF4-FFF2-40B4-BE49-F238E27FC236}">
              <a16:creationId xmlns:a16="http://schemas.microsoft.com/office/drawing/2014/main" id="{2BBB7D86-3687-4611-BF27-8C4F0711CAB7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504" name="TextBox 503">
          <a:extLst>
            <a:ext uri="{FF2B5EF4-FFF2-40B4-BE49-F238E27FC236}">
              <a16:creationId xmlns:a16="http://schemas.microsoft.com/office/drawing/2014/main" id="{5AE08E68-A88B-4DD6-923E-FFCD5AF6EEA6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505" name="TextBox 504">
          <a:extLst>
            <a:ext uri="{FF2B5EF4-FFF2-40B4-BE49-F238E27FC236}">
              <a16:creationId xmlns:a16="http://schemas.microsoft.com/office/drawing/2014/main" id="{346D37D3-52E1-42DA-AF72-3BA02ACAE3EF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506" name="TextBox 505">
          <a:extLst>
            <a:ext uri="{FF2B5EF4-FFF2-40B4-BE49-F238E27FC236}">
              <a16:creationId xmlns:a16="http://schemas.microsoft.com/office/drawing/2014/main" id="{AB5E8785-4FD7-4BE2-B5AD-5C564A80B7C3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507" name="TextBox 506">
          <a:extLst>
            <a:ext uri="{FF2B5EF4-FFF2-40B4-BE49-F238E27FC236}">
              <a16:creationId xmlns:a16="http://schemas.microsoft.com/office/drawing/2014/main" id="{F7C805A4-7E33-4844-82CB-677B82875EBA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508" name="TextBox 507">
          <a:extLst>
            <a:ext uri="{FF2B5EF4-FFF2-40B4-BE49-F238E27FC236}">
              <a16:creationId xmlns:a16="http://schemas.microsoft.com/office/drawing/2014/main" id="{1648763D-5B5E-43D8-A41B-A34AB83B5B84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509" name="TextBox 508">
          <a:extLst>
            <a:ext uri="{FF2B5EF4-FFF2-40B4-BE49-F238E27FC236}">
              <a16:creationId xmlns:a16="http://schemas.microsoft.com/office/drawing/2014/main" id="{B464AF99-131C-4F27-9F81-5A7D7051D84A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510" name="TextBox 509">
          <a:extLst>
            <a:ext uri="{FF2B5EF4-FFF2-40B4-BE49-F238E27FC236}">
              <a16:creationId xmlns:a16="http://schemas.microsoft.com/office/drawing/2014/main" id="{47545F89-F3E2-4031-8996-E8CF3955B419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511" name="TextBox 510">
          <a:extLst>
            <a:ext uri="{FF2B5EF4-FFF2-40B4-BE49-F238E27FC236}">
              <a16:creationId xmlns:a16="http://schemas.microsoft.com/office/drawing/2014/main" id="{CA628A0E-A418-4369-B0D1-519EF709FB6F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512" name="TextBox 511">
          <a:extLst>
            <a:ext uri="{FF2B5EF4-FFF2-40B4-BE49-F238E27FC236}">
              <a16:creationId xmlns:a16="http://schemas.microsoft.com/office/drawing/2014/main" id="{918A7BFF-A7C3-4745-BCB6-E192B6F33347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513" name="TextBox 512">
          <a:extLst>
            <a:ext uri="{FF2B5EF4-FFF2-40B4-BE49-F238E27FC236}">
              <a16:creationId xmlns:a16="http://schemas.microsoft.com/office/drawing/2014/main" id="{B279F417-3B56-47B2-BD56-C0B46E8B9D28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16</xdr:col>
      <xdr:colOff>6350</xdr:colOff>
      <xdr:row>5</xdr:row>
      <xdr:rowOff>0</xdr:rowOff>
    </xdr:from>
    <xdr:ext cx="65" cy="172227"/>
    <xdr:sp macro="" textlink="">
      <xdr:nvSpPr>
        <xdr:cNvPr id="514" name="TextBox 513">
          <a:extLst>
            <a:ext uri="{FF2B5EF4-FFF2-40B4-BE49-F238E27FC236}">
              <a16:creationId xmlns:a16="http://schemas.microsoft.com/office/drawing/2014/main" id="{D2F3B457-8315-46C6-B0AA-EA9E1FFBDCF2}"/>
            </a:ext>
          </a:extLst>
        </xdr:cNvPr>
        <xdr:cNvSpPr txBox="1"/>
      </xdr:nvSpPr>
      <xdr:spPr>
        <a:xfrm>
          <a:off x="171323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16</xdr:col>
      <xdr:colOff>6350</xdr:colOff>
      <xdr:row>5</xdr:row>
      <xdr:rowOff>0</xdr:rowOff>
    </xdr:from>
    <xdr:ext cx="65" cy="172227"/>
    <xdr:sp macro="" textlink="">
      <xdr:nvSpPr>
        <xdr:cNvPr id="515" name="TextBox 514">
          <a:extLst>
            <a:ext uri="{FF2B5EF4-FFF2-40B4-BE49-F238E27FC236}">
              <a16:creationId xmlns:a16="http://schemas.microsoft.com/office/drawing/2014/main" id="{369AF4A1-29FB-49FF-9F81-42BB71690389}"/>
            </a:ext>
          </a:extLst>
        </xdr:cNvPr>
        <xdr:cNvSpPr txBox="1"/>
      </xdr:nvSpPr>
      <xdr:spPr>
        <a:xfrm>
          <a:off x="171323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16</xdr:col>
      <xdr:colOff>6350</xdr:colOff>
      <xdr:row>5</xdr:row>
      <xdr:rowOff>0</xdr:rowOff>
    </xdr:from>
    <xdr:ext cx="65" cy="382727"/>
    <xdr:sp macro="" textlink="">
      <xdr:nvSpPr>
        <xdr:cNvPr id="516" name="TextBox 515">
          <a:extLst>
            <a:ext uri="{FF2B5EF4-FFF2-40B4-BE49-F238E27FC236}">
              <a16:creationId xmlns:a16="http://schemas.microsoft.com/office/drawing/2014/main" id="{E75941C2-5817-4B44-B5A5-72F8F0DD6EDB}"/>
            </a:ext>
          </a:extLst>
        </xdr:cNvPr>
        <xdr:cNvSpPr txBox="1"/>
      </xdr:nvSpPr>
      <xdr:spPr>
        <a:xfrm>
          <a:off x="17132300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517" name="TextBox 516">
          <a:extLst>
            <a:ext uri="{FF2B5EF4-FFF2-40B4-BE49-F238E27FC236}">
              <a16:creationId xmlns:a16="http://schemas.microsoft.com/office/drawing/2014/main" id="{38823F25-13BA-4B74-8045-D11608D4D756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518" name="TextBox 517">
          <a:extLst>
            <a:ext uri="{FF2B5EF4-FFF2-40B4-BE49-F238E27FC236}">
              <a16:creationId xmlns:a16="http://schemas.microsoft.com/office/drawing/2014/main" id="{8A4A9746-B9A3-414E-AD6D-6E83BA11284E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519" name="TextBox 518">
          <a:extLst>
            <a:ext uri="{FF2B5EF4-FFF2-40B4-BE49-F238E27FC236}">
              <a16:creationId xmlns:a16="http://schemas.microsoft.com/office/drawing/2014/main" id="{9FD624A2-A157-4D02-BA03-631033AA18FA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520" name="TextBox 519">
          <a:extLst>
            <a:ext uri="{FF2B5EF4-FFF2-40B4-BE49-F238E27FC236}">
              <a16:creationId xmlns:a16="http://schemas.microsoft.com/office/drawing/2014/main" id="{AC6B583B-5546-45B3-8E0A-06A2404D057E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521" name="TextBox 520">
          <a:extLst>
            <a:ext uri="{FF2B5EF4-FFF2-40B4-BE49-F238E27FC236}">
              <a16:creationId xmlns:a16="http://schemas.microsoft.com/office/drawing/2014/main" id="{ADE2D711-178B-4C91-902A-953910DDD6E3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522" name="TextBox 521">
          <a:extLst>
            <a:ext uri="{FF2B5EF4-FFF2-40B4-BE49-F238E27FC236}">
              <a16:creationId xmlns:a16="http://schemas.microsoft.com/office/drawing/2014/main" id="{F8004D29-1078-4DB4-8913-530FCC495590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523" name="TextBox 522">
          <a:extLst>
            <a:ext uri="{FF2B5EF4-FFF2-40B4-BE49-F238E27FC236}">
              <a16:creationId xmlns:a16="http://schemas.microsoft.com/office/drawing/2014/main" id="{DC93C5EB-0313-4BC2-A1C2-02A9E758CECE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524" name="TextBox 523">
          <a:extLst>
            <a:ext uri="{FF2B5EF4-FFF2-40B4-BE49-F238E27FC236}">
              <a16:creationId xmlns:a16="http://schemas.microsoft.com/office/drawing/2014/main" id="{7C72AC98-F1F9-403F-ADD6-7A2BD78DCBE6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525" name="TextBox 524">
          <a:extLst>
            <a:ext uri="{FF2B5EF4-FFF2-40B4-BE49-F238E27FC236}">
              <a16:creationId xmlns:a16="http://schemas.microsoft.com/office/drawing/2014/main" id="{D3D826D5-14D0-4ED4-AF34-62C2E754F4BB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526" name="TextBox 525">
          <a:extLst>
            <a:ext uri="{FF2B5EF4-FFF2-40B4-BE49-F238E27FC236}">
              <a16:creationId xmlns:a16="http://schemas.microsoft.com/office/drawing/2014/main" id="{65EA2AC3-2F66-4CE8-93AD-5EFB399E73A4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527" name="TextBox 526">
          <a:extLst>
            <a:ext uri="{FF2B5EF4-FFF2-40B4-BE49-F238E27FC236}">
              <a16:creationId xmlns:a16="http://schemas.microsoft.com/office/drawing/2014/main" id="{7B3D42F5-8E23-460F-B650-E7058239AD3E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528" name="TextBox 527">
          <a:extLst>
            <a:ext uri="{FF2B5EF4-FFF2-40B4-BE49-F238E27FC236}">
              <a16:creationId xmlns:a16="http://schemas.microsoft.com/office/drawing/2014/main" id="{16603B0E-691F-4BCA-857D-B358627181DE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529" name="TextBox 528">
          <a:extLst>
            <a:ext uri="{FF2B5EF4-FFF2-40B4-BE49-F238E27FC236}">
              <a16:creationId xmlns:a16="http://schemas.microsoft.com/office/drawing/2014/main" id="{C3634A29-0FB1-4B0A-B00A-80E7C68F8114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530" name="TextBox 529">
          <a:extLst>
            <a:ext uri="{FF2B5EF4-FFF2-40B4-BE49-F238E27FC236}">
              <a16:creationId xmlns:a16="http://schemas.microsoft.com/office/drawing/2014/main" id="{9789D1CD-F9F1-4F87-BD43-55E86AA7E75D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531" name="TextBox 530">
          <a:extLst>
            <a:ext uri="{FF2B5EF4-FFF2-40B4-BE49-F238E27FC236}">
              <a16:creationId xmlns:a16="http://schemas.microsoft.com/office/drawing/2014/main" id="{4E3ABF3E-D1DE-40E9-8B09-5110CDBE028B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532" name="TextBox 531">
          <a:extLst>
            <a:ext uri="{FF2B5EF4-FFF2-40B4-BE49-F238E27FC236}">
              <a16:creationId xmlns:a16="http://schemas.microsoft.com/office/drawing/2014/main" id="{9FCF1E5B-21D5-462A-BE57-1A0EE7DD0861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533" name="TextBox 532">
          <a:extLst>
            <a:ext uri="{FF2B5EF4-FFF2-40B4-BE49-F238E27FC236}">
              <a16:creationId xmlns:a16="http://schemas.microsoft.com/office/drawing/2014/main" id="{C7957A62-04DE-43E4-AD22-AB33BB62FB66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534" name="TextBox 533">
          <a:extLst>
            <a:ext uri="{FF2B5EF4-FFF2-40B4-BE49-F238E27FC236}">
              <a16:creationId xmlns:a16="http://schemas.microsoft.com/office/drawing/2014/main" id="{448E7D34-23AD-4234-980E-233DA44FDC5D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535" name="TextBox 534">
          <a:extLst>
            <a:ext uri="{FF2B5EF4-FFF2-40B4-BE49-F238E27FC236}">
              <a16:creationId xmlns:a16="http://schemas.microsoft.com/office/drawing/2014/main" id="{92C5B519-990C-4631-98FB-F4D27BF4DC24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536" name="TextBox 535">
          <a:extLst>
            <a:ext uri="{FF2B5EF4-FFF2-40B4-BE49-F238E27FC236}">
              <a16:creationId xmlns:a16="http://schemas.microsoft.com/office/drawing/2014/main" id="{BD8C76DE-C5ED-4685-B35C-9BEEEA0EC707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537" name="TextBox 536">
          <a:extLst>
            <a:ext uri="{FF2B5EF4-FFF2-40B4-BE49-F238E27FC236}">
              <a16:creationId xmlns:a16="http://schemas.microsoft.com/office/drawing/2014/main" id="{1EB7DD4B-3162-4D5B-991F-32F02C896EF1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538" name="TextBox 537">
          <a:extLst>
            <a:ext uri="{FF2B5EF4-FFF2-40B4-BE49-F238E27FC236}">
              <a16:creationId xmlns:a16="http://schemas.microsoft.com/office/drawing/2014/main" id="{DDCDCC5D-10C0-461F-A6E6-46EA897DBFC7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539" name="TextBox 538">
          <a:extLst>
            <a:ext uri="{FF2B5EF4-FFF2-40B4-BE49-F238E27FC236}">
              <a16:creationId xmlns:a16="http://schemas.microsoft.com/office/drawing/2014/main" id="{875B4996-E162-40AA-924B-C58E50B3E340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540" name="TextBox 539">
          <a:extLst>
            <a:ext uri="{FF2B5EF4-FFF2-40B4-BE49-F238E27FC236}">
              <a16:creationId xmlns:a16="http://schemas.microsoft.com/office/drawing/2014/main" id="{2D6934C2-CD68-4284-A9DF-59EEB6063BF2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541" name="TextBox 540">
          <a:extLst>
            <a:ext uri="{FF2B5EF4-FFF2-40B4-BE49-F238E27FC236}">
              <a16:creationId xmlns:a16="http://schemas.microsoft.com/office/drawing/2014/main" id="{53204E8F-AE37-47A7-AD75-C823FD24F796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542" name="TextBox 541">
          <a:extLst>
            <a:ext uri="{FF2B5EF4-FFF2-40B4-BE49-F238E27FC236}">
              <a16:creationId xmlns:a16="http://schemas.microsoft.com/office/drawing/2014/main" id="{ADA1D82A-F952-4500-A5AD-DB5A8B192AC1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543" name="TextBox 542">
          <a:extLst>
            <a:ext uri="{FF2B5EF4-FFF2-40B4-BE49-F238E27FC236}">
              <a16:creationId xmlns:a16="http://schemas.microsoft.com/office/drawing/2014/main" id="{21DBA3D9-7D70-406C-9B7C-78CC960962E6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544" name="TextBox 543">
          <a:extLst>
            <a:ext uri="{FF2B5EF4-FFF2-40B4-BE49-F238E27FC236}">
              <a16:creationId xmlns:a16="http://schemas.microsoft.com/office/drawing/2014/main" id="{3629497E-94A1-417E-9A82-919195A68C4B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545" name="TextBox 544">
          <a:extLst>
            <a:ext uri="{FF2B5EF4-FFF2-40B4-BE49-F238E27FC236}">
              <a16:creationId xmlns:a16="http://schemas.microsoft.com/office/drawing/2014/main" id="{05CA7331-9E5C-419E-B04E-C7470246318D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546" name="TextBox 545">
          <a:extLst>
            <a:ext uri="{FF2B5EF4-FFF2-40B4-BE49-F238E27FC236}">
              <a16:creationId xmlns:a16="http://schemas.microsoft.com/office/drawing/2014/main" id="{A2E3F57F-5265-4342-816B-FFFF123F9286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547" name="TextBox 546">
          <a:extLst>
            <a:ext uri="{FF2B5EF4-FFF2-40B4-BE49-F238E27FC236}">
              <a16:creationId xmlns:a16="http://schemas.microsoft.com/office/drawing/2014/main" id="{A2FFBB18-CF0C-48B7-B0AC-1183CF952154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548" name="TextBox 547">
          <a:extLst>
            <a:ext uri="{FF2B5EF4-FFF2-40B4-BE49-F238E27FC236}">
              <a16:creationId xmlns:a16="http://schemas.microsoft.com/office/drawing/2014/main" id="{94183F55-45DD-4539-9DD2-3AE566A1F641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549" name="TextBox 548">
          <a:extLst>
            <a:ext uri="{FF2B5EF4-FFF2-40B4-BE49-F238E27FC236}">
              <a16:creationId xmlns:a16="http://schemas.microsoft.com/office/drawing/2014/main" id="{69BEBFDE-B704-4BED-88EB-F5291346CD1B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550" name="TextBox 549">
          <a:extLst>
            <a:ext uri="{FF2B5EF4-FFF2-40B4-BE49-F238E27FC236}">
              <a16:creationId xmlns:a16="http://schemas.microsoft.com/office/drawing/2014/main" id="{97366FA9-0FE1-4EC3-A270-034AC916D0D0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16</xdr:col>
      <xdr:colOff>6350</xdr:colOff>
      <xdr:row>5</xdr:row>
      <xdr:rowOff>0</xdr:rowOff>
    </xdr:from>
    <xdr:ext cx="65" cy="382727"/>
    <xdr:sp macro="" textlink="">
      <xdr:nvSpPr>
        <xdr:cNvPr id="551" name="TextBox 550">
          <a:extLst>
            <a:ext uri="{FF2B5EF4-FFF2-40B4-BE49-F238E27FC236}">
              <a16:creationId xmlns:a16="http://schemas.microsoft.com/office/drawing/2014/main" id="{B1B5CBCE-5406-4590-8A06-B9059502011A}"/>
            </a:ext>
          </a:extLst>
        </xdr:cNvPr>
        <xdr:cNvSpPr txBox="1"/>
      </xdr:nvSpPr>
      <xdr:spPr>
        <a:xfrm>
          <a:off x="17132300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552" name="TextBox 551">
          <a:extLst>
            <a:ext uri="{FF2B5EF4-FFF2-40B4-BE49-F238E27FC236}">
              <a16:creationId xmlns:a16="http://schemas.microsoft.com/office/drawing/2014/main" id="{D6C2394C-3969-4D74-944F-B4801A0AE8F8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553" name="TextBox 552">
          <a:extLst>
            <a:ext uri="{FF2B5EF4-FFF2-40B4-BE49-F238E27FC236}">
              <a16:creationId xmlns:a16="http://schemas.microsoft.com/office/drawing/2014/main" id="{0DB9478E-C667-4BD7-AE48-EBDBBE676343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554" name="TextBox 553">
          <a:extLst>
            <a:ext uri="{FF2B5EF4-FFF2-40B4-BE49-F238E27FC236}">
              <a16:creationId xmlns:a16="http://schemas.microsoft.com/office/drawing/2014/main" id="{A1156C73-211E-4BCA-BC07-214B17513C93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555" name="TextBox 554">
          <a:extLst>
            <a:ext uri="{FF2B5EF4-FFF2-40B4-BE49-F238E27FC236}">
              <a16:creationId xmlns:a16="http://schemas.microsoft.com/office/drawing/2014/main" id="{262EBBE3-FDCD-44C6-B1D7-1D22DA1938A2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556" name="TextBox 555">
          <a:extLst>
            <a:ext uri="{FF2B5EF4-FFF2-40B4-BE49-F238E27FC236}">
              <a16:creationId xmlns:a16="http://schemas.microsoft.com/office/drawing/2014/main" id="{95A1C613-8E79-4721-A061-4EB32A2FBE74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557" name="TextBox 556">
          <a:extLst>
            <a:ext uri="{FF2B5EF4-FFF2-40B4-BE49-F238E27FC236}">
              <a16:creationId xmlns:a16="http://schemas.microsoft.com/office/drawing/2014/main" id="{F310C21C-D8DA-4FCC-8015-2F40E7F5C237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558" name="TextBox 557">
          <a:extLst>
            <a:ext uri="{FF2B5EF4-FFF2-40B4-BE49-F238E27FC236}">
              <a16:creationId xmlns:a16="http://schemas.microsoft.com/office/drawing/2014/main" id="{F5903DBD-1B53-4350-8519-5EC28CC4768D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559" name="TextBox 558">
          <a:extLst>
            <a:ext uri="{FF2B5EF4-FFF2-40B4-BE49-F238E27FC236}">
              <a16:creationId xmlns:a16="http://schemas.microsoft.com/office/drawing/2014/main" id="{950CF010-46F5-4F12-B22A-46D1FFF02036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560" name="TextBox 559">
          <a:extLst>
            <a:ext uri="{FF2B5EF4-FFF2-40B4-BE49-F238E27FC236}">
              <a16:creationId xmlns:a16="http://schemas.microsoft.com/office/drawing/2014/main" id="{65F23537-DF5C-41AC-9B2D-9CFD85C8301C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561" name="TextBox 560">
          <a:extLst>
            <a:ext uri="{FF2B5EF4-FFF2-40B4-BE49-F238E27FC236}">
              <a16:creationId xmlns:a16="http://schemas.microsoft.com/office/drawing/2014/main" id="{F4B02ACA-75DD-46FF-BCB2-9BC6E1431329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562" name="TextBox 561">
          <a:extLst>
            <a:ext uri="{FF2B5EF4-FFF2-40B4-BE49-F238E27FC236}">
              <a16:creationId xmlns:a16="http://schemas.microsoft.com/office/drawing/2014/main" id="{EE237482-43A5-4A00-AFAE-5DC5437CE92F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563" name="TextBox 562">
          <a:extLst>
            <a:ext uri="{FF2B5EF4-FFF2-40B4-BE49-F238E27FC236}">
              <a16:creationId xmlns:a16="http://schemas.microsoft.com/office/drawing/2014/main" id="{1C379DF1-9138-4CDB-85CF-138E7E4426E5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564" name="TextBox 563">
          <a:extLst>
            <a:ext uri="{FF2B5EF4-FFF2-40B4-BE49-F238E27FC236}">
              <a16:creationId xmlns:a16="http://schemas.microsoft.com/office/drawing/2014/main" id="{21BE5C51-E0DF-45E1-840A-90ED473EAF16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565" name="TextBox 564">
          <a:extLst>
            <a:ext uri="{FF2B5EF4-FFF2-40B4-BE49-F238E27FC236}">
              <a16:creationId xmlns:a16="http://schemas.microsoft.com/office/drawing/2014/main" id="{704FC61F-831B-4C4E-9CA6-E5703EC7663A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566" name="TextBox 565">
          <a:extLst>
            <a:ext uri="{FF2B5EF4-FFF2-40B4-BE49-F238E27FC236}">
              <a16:creationId xmlns:a16="http://schemas.microsoft.com/office/drawing/2014/main" id="{7D71A167-E102-4BB0-976E-014A556FB829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567" name="TextBox 566">
          <a:extLst>
            <a:ext uri="{FF2B5EF4-FFF2-40B4-BE49-F238E27FC236}">
              <a16:creationId xmlns:a16="http://schemas.microsoft.com/office/drawing/2014/main" id="{C33F24E7-0472-4DFE-866F-5D7472250D1C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568" name="TextBox 567">
          <a:extLst>
            <a:ext uri="{FF2B5EF4-FFF2-40B4-BE49-F238E27FC236}">
              <a16:creationId xmlns:a16="http://schemas.microsoft.com/office/drawing/2014/main" id="{2C7712FF-7855-4A3D-A41D-D61D4E2F07BC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569" name="TextBox 568">
          <a:extLst>
            <a:ext uri="{FF2B5EF4-FFF2-40B4-BE49-F238E27FC236}">
              <a16:creationId xmlns:a16="http://schemas.microsoft.com/office/drawing/2014/main" id="{A8762FED-7406-4CE1-AE12-86DE7263769F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570" name="TextBox 569">
          <a:extLst>
            <a:ext uri="{FF2B5EF4-FFF2-40B4-BE49-F238E27FC236}">
              <a16:creationId xmlns:a16="http://schemas.microsoft.com/office/drawing/2014/main" id="{D62009AA-3EE4-47E0-9E3B-B99D78E5AAB7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571" name="TextBox 570">
          <a:extLst>
            <a:ext uri="{FF2B5EF4-FFF2-40B4-BE49-F238E27FC236}">
              <a16:creationId xmlns:a16="http://schemas.microsoft.com/office/drawing/2014/main" id="{0F866BF5-5445-42D0-862E-A01AA98E00F1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572" name="TextBox 571">
          <a:extLst>
            <a:ext uri="{FF2B5EF4-FFF2-40B4-BE49-F238E27FC236}">
              <a16:creationId xmlns:a16="http://schemas.microsoft.com/office/drawing/2014/main" id="{5F486591-E2C5-4327-9718-A8D375B49F87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573" name="TextBox 572">
          <a:extLst>
            <a:ext uri="{FF2B5EF4-FFF2-40B4-BE49-F238E27FC236}">
              <a16:creationId xmlns:a16="http://schemas.microsoft.com/office/drawing/2014/main" id="{4B57F698-644E-4978-BCB1-8965A06E3167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574" name="TextBox 573">
          <a:extLst>
            <a:ext uri="{FF2B5EF4-FFF2-40B4-BE49-F238E27FC236}">
              <a16:creationId xmlns:a16="http://schemas.microsoft.com/office/drawing/2014/main" id="{0DA2B870-54ED-46E8-8D60-AA1DDD266C53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575" name="TextBox 574">
          <a:extLst>
            <a:ext uri="{FF2B5EF4-FFF2-40B4-BE49-F238E27FC236}">
              <a16:creationId xmlns:a16="http://schemas.microsoft.com/office/drawing/2014/main" id="{00016115-D6BF-4E32-9341-B178122CC94B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576" name="TextBox 575">
          <a:extLst>
            <a:ext uri="{FF2B5EF4-FFF2-40B4-BE49-F238E27FC236}">
              <a16:creationId xmlns:a16="http://schemas.microsoft.com/office/drawing/2014/main" id="{39C3EBEC-28E5-42DD-91EC-C2504CA441F5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577" name="TextBox 576">
          <a:extLst>
            <a:ext uri="{FF2B5EF4-FFF2-40B4-BE49-F238E27FC236}">
              <a16:creationId xmlns:a16="http://schemas.microsoft.com/office/drawing/2014/main" id="{7A1D9CE0-2417-4EC7-B4F8-2285C6D76E77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578" name="TextBox 577">
          <a:extLst>
            <a:ext uri="{FF2B5EF4-FFF2-40B4-BE49-F238E27FC236}">
              <a16:creationId xmlns:a16="http://schemas.microsoft.com/office/drawing/2014/main" id="{263729E7-BE27-449B-A138-3D3AFBCAD21D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579" name="TextBox 578">
          <a:extLst>
            <a:ext uri="{FF2B5EF4-FFF2-40B4-BE49-F238E27FC236}">
              <a16:creationId xmlns:a16="http://schemas.microsoft.com/office/drawing/2014/main" id="{9DD871CA-9C04-401A-9C47-41586F099489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580" name="TextBox 579">
          <a:extLst>
            <a:ext uri="{FF2B5EF4-FFF2-40B4-BE49-F238E27FC236}">
              <a16:creationId xmlns:a16="http://schemas.microsoft.com/office/drawing/2014/main" id="{52B21CF5-C451-41D7-9A03-AFC1D02F2A66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581" name="TextBox 580">
          <a:extLst>
            <a:ext uri="{FF2B5EF4-FFF2-40B4-BE49-F238E27FC236}">
              <a16:creationId xmlns:a16="http://schemas.microsoft.com/office/drawing/2014/main" id="{9E8120C4-868E-437F-B927-82F5B95CFCA6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582" name="TextBox 581">
          <a:extLst>
            <a:ext uri="{FF2B5EF4-FFF2-40B4-BE49-F238E27FC236}">
              <a16:creationId xmlns:a16="http://schemas.microsoft.com/office/drawing/2014/main" id="{3EE1C0A2-BCA1-4282-B10E-61652FDD890A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583" name="TextBox 582">
          <a:extLst>
            <a:ext uri="{FF2B5EF4-FFF2-40B4-BE49-F238E27FC236}">
              <a16:creationId xmlns:a16="http://schemas.microsoft.com/office/drawing/2014/main" id="{372963CC-4762-4D2E-9C9D-2E5DC94653F3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584" name="TextBox 583">
          <a:extLst>
            <a:ext uri="{FF2B5EF4-FFF2-40B4-BE49-F238E27FC236}">
              <a16:creationId xmlns:a16="http://schemas.microsoft.com/office/drawing/2014/main" id="{7DD70803-6F5C-4863-BDD1-76F440D82C41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585" name="TextBox 584">
          <a:extLst>
            <a:ext uri="{FF2B5EF4-FFF2-40B4-BE49-F238E27FC236}">
              <a16:creationId xmlns:a16="http://schemas.microsoft.com/office/drawing/2014/main" id="{606E9EA6-DED2-439F-A276-D721960AFC68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586" name="TextBox 585">
          <a:extLst>
            <a:ext uri="{FF2B5EF4-FFF2-40B4-BE49-F238E27FC236}">
              <a16:creationId xmlns:a16="http://schemas.microsoft.com/office/drawing/2014/main" id="{FF3B144B-F6A2-4B84-BF1D-9FD337B2E99D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587" name="TextBox 586">
          <a:extLst>
            <a:ext uri="{FF2B5EF4-FFF2-40B4-BE49-F238E27FC236}">
              <a16:creationId xmlns:a16="http://schemas.microsoft.com/office/drawing/2014/main" id="{A1FCA377-C462-400F-B54D-644AD8CF96AC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588" name="TextBox 587">
          <a:extLst>
            <a:ext uri="{FF2B5EF4-FFF2-40B4-BE49-F238E27FC236}">
              <a16:creationId xmlns:a16="http://schemas.microsoft.com/office/drawing/2014/main" id="{DC5900C1-2910-4010-AC7E-BB9C649FCD59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589" name="TextBox 588">
          <a:extLst>
            <a:ext uri="{FF2B5EF4-FFF2-40B4-BE49-F238E27FC236}">
              <a16:creationId xmlns:a16="http://schemas.microsoft.com/office/drawing/2014/main" id="{A680B6D9-5B03-4662-A583-9C56D1456A04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590" name="TextBox 589">
          <a:extLst>
            <a:ext uri="{FF2B5EF4-FFF2-40B4-BE49-F238E27FC236}">
              <a16:creationId xmlns:a16="http://schemas.microsoft.com/office/drawing/2014/main" id="{29F4C132-6A9B-49D1-83AB-D490A97210A8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16</xdr:col>
      <xdr:colOff>6350</xdr:colOff>
      <xdr:row>5</xdr:row>
      <xdr:rowOff>0</xdr:rowOff>
    </xdr:from>
    <xdr:ext cx="65" cy="172227"/>
    <xdr:sp macro="" textlink="">
      <xdr:nvSpPr>
        <xdr:cNvPr id="591" name="TextBox 590">
          <a:extLst>
            <a:ext uri="{FF2B5EF4-FFF2-40B4-BE49-F238E27FC236}">
              <a16:creationId xmlns:a16="http://schemas.microsoft.com/office/drawing/2014/main" id="{1FE2AEA4-7C04-47C1-87FD-3197985A52D5}"/>
            </a:ext>
          </a:extLst>
        </xdr:cNvPr>
        <xdr:cNvSpPr txBox="1"/>
      </xdr:nvSpPr>
      <xdr:spPr>
        <a:xfrm>
          <a:off x="171323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16</xdr:col>
      <xdr:colOff>6350</xdr:colOff>
      <xdr:row>5</xdr:row>
      <xdr:rowOff>0</xdr:rowOff>
    </xdr:from>
    <xdr:ext cx="65" cy="172227"/>
    <xdr:sp macro="" textlink="">
      <xdr:nvSpPr>
        <xdr:cNvPr id="592" name="TextBox 591">
          <a:extLst>
            <a:ext uri="{FF2B5EF4-FFF2-40B4-BE49-F238E27FC236}">
              <a16:creationId xmlns:a16="http://schemas.microsoft.com/office/drawing/2014/main" id="{114E0957-F85E-40EF-BA3E-7E31D27E8AF0}"/>
            </a:ext>
          </a:extLst>
        </xdr:cNvPr>
        <xdr:cNvSpPr txBox="1"/>
      </xdr:nvSpPr>
      <xdr:spPr>
        <a:xfrm>
          <a:off x="171323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16</xdr:col>
      <xdr:colOff>6350</xdr:colOff>
      <xdr:row>5</xdr:row>
      <xdr:rowOff>0</xdr:rowOff>
    </xdr:from>
    <xdr:ext cx="65" cy="382727"/>
    <xdr:sp macro="" textlink="">
      <xdr:nvSpPr>
        <xdr:cNvPr id="593" name="TextBox 592">
          <a:extLst>
            <a:ext uri="{FF2B5EF4-FFF2-40B4-BE49-F238E27FC236}">
              <a16:creationId xmlns:a16="http://schemas.microsoft.com/office/drawing/2014/main" id="{4A2953F8-98CC-4AE2-AFB1-CD2A649956DB}"/>
            </a:ext>
          </a:extLst>
        </xdr:cNvPr>
        <xdr:cNvSpPr txBox="1"/>
      </xdr:nvSpPr>
      <xdr:spPr>
        <a:xfrm>
          <a:off x="17132300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594" name="TextBox 593">
          <a:extLst>
            <a:ext uri="{FF2B5EF4-FFF2-40B4-BE49-F238E27FC236}">
              <a16:creationId xmlns:a16="http://schemas.microsoft.com/office/drawing/2014/main" id="{9902CE25-5A23-4DFC-AF82-CBCB9A74FBCE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595" name="TextBox 594">
          <a:extLst>
            <a:ext uri="{FF2B5EF4-FFF2-40B4-BE49-F238E27FC236}">
              <a16:creationId xmlns:a16="http://schemas.microsoft.com/office/drawing/2014/main" id="{FE7B6984-A731-48CF-8BB4-FE01CC92608C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596" name="TextBox 595">
          <a:extLst>
            <a:ext uri="{FF2B5EF4-FFF2-40B4-BE49-F238E27FC236}">
              <a16:creationId xmlns:a16="http://schemas.microsoft.com/office/drawing/2014/main" id="{699A6B4C-E4BB-4A64-8314-92790C34A8D7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597" name="TextBox 596">
          <a:extLst>
            <a:ext uri="{FF2B5EF4-FFF2-40B4-BE49-F238E27FC236}">
              <a16:creationId xmlns:a16="http://schemas.microsoft.com/office/drawing/2014/main" id="{CD70AFEA-E0F1-4DBA-AFE6-4E26F8F5683F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598" name="TextBox 597">
          <a:extLst>
            <a:ext uri="{FF2B5EF4-FFF2-40B4-BE49-F238E27FC236}">
              <a16:creationId xmlns:a16="http://schemas.microsoft.com/office/drawing/2014/main" id="{004E9947-FAF8-4654-97C4-045DEC20569A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599" name="TextBox 598">
          <a:extLst>
            <a:ext uri="{FF2B5EF4-FFF2-40B4-BE49-F238E27FC236}">
              <a16:creationId xmlns:a16="http://schemas.microsoft.com/office/drawing/2014/main" id="{77F4D7BC-274F-47B7-ADBD-F3DAED231AA6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600" name="TextBox 599">
          <a:extLst>
            <a:ext uri="{FF2B5EF4-FFF2-40B4-BE49-F238E27FC236}">
              <a16:creationId xmlns:a16="http://schemas.microsoft.com/office/drawing/2014/main" id="{259765C5-F6A5-4491-99A4-483BEEC4EFA9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601" name="TextBox 600">
          <a:extLst>
            <a:ext uri="{FF2B5EF4-FFF2-40B4-BE49-F238E27FC236}">
              <a16:creationId xmlns:a16="http://schemas.microsoft.com/office/drawing/2014/main" id="{935FC21B-AB22-47FD-ABE7-EE44173C8D6E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602" name="TextBox 601">
          <a:extLst>
            <a:ext uri="{FF2B5EF4-FFF2-40B4-BE49-F238E27FC236}">
              <a16:creationId xmlns:a16="http://schemas.microsoft.com/office/drawing/2014/main" id="{A8B9AFDD-67B9-4361-906F-E5F04281FA60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603" name="TextBox 602">
          <a:extLst>
            <a:ext uri="{FF2B5EF4-FFF2-40B4-BE49-F238E27FC236}">
              <a16:creationId xmlns:a16="http://schemas.microsoft.com/office/drawing/2014/main" id="{DED190C7-2C51-489C-B250-D7B07FFBCD9E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604" name="TextBox 603">
          <a:extLst>
            <a:ext uri="{FF2B5EF4-FFF2-40B4-BE49-F238E27FC236}">
              <a16:creationId xmlns:a16="http://schemas.microsoft.com/office/drawing/2014/main" id="{98AFAA1E-2B54-4A0D-A055-B32D862D5B50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605" name="TextBox 604">
          <a:extLst>
            <a:ext uri="{FF2B5EF4-FFF2-40B4-BE49-F238E27FC236}">
              <a16:creationId xmlns:a16="http://schemas.microsoft.com/office/drawing/2014/main" id="{B5C67CDB-706C-40C9-9EAF-879E2D435027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606" name="TextBox 605">
          <a:extLst>
            <a:ext uri="{FF2B5EF4-FFF2-40B4-BE49-F238E27FC236}">
              <a16:creationId xmlns:a16="http://schemas.microsoft.com/office/drawing/2014/main" id="{11720EB7-9539-4F46-8FEE-3015236022FA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607" name="TextBox 606">
          <a:extLst>
            <a:ext uri="{FF2B5EF4-FFF2-40B4-BE49-F238E27FC236}">
              <a16:creationId xmlns:a16="http://schemas.microsoft.com/office/drawing/2014/main" id="{9968A951-B948-4E9B-9766-40428048CA5F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608" name="TextBox 607">
          <a:extLst>
            <a:ext uri="{FF2B5EF4-FFF2-40B4-BE49-F238E27FC236}">
              <a16:creationId xmlns:a16="http://schemas.microsoft.com/office/drawing/2014/main" id="{35EC8C32-0900-4E6E-89FD-01FCAB90B8F6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609" name="TextBox 608">
          <a:extLst>
            <a:ext uri="{FF2B5EF4-FFF2-40B4-BE49-F238E27FC236}">
              <a16:creationId xmlns:a16="http://schemas.microsoft.com/office/drawing/2014/main" id="{58853D2E-22EB-445D-9464-024A6E5C359F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610" name="TextBox 609">
          <a:extLst>
            <a:ext uri="{FF2B5EF4-FFF2-40B4-BE49-F238E27FC236}">
              <a16:creationId xmlns:a16="http://schemas.microsoft.com/office/drawing/2014/main" id="{3BA50375-86F2-4330-8C12-631CC28BFBD2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611" name="TextBox 610">
          <a:extLst>
            <a:ext uri="{FF2B5EF4-FFF2-40B4-BE49-F238E27FC236}">
              <a16:creationId xmlns:a16="http://schemas.microsoft.com/office/drawing/2014/main" id="{683947B1-07D9-4705-8B19-844F33278071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612" name="TextBox 611">
          <a:extLst>
            <a:ext uri="{FF2B5EF4-FFF2-40B4-BE49-F238E27FC236}">
              <a16:creationId xmlns:a16="http://schemas.microsoft.com/office/drawing/2014/main" id="{92E0C93A-7F83-49B8-A23D-5F10F84CD219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613" name="TextBox 612">
          <a:extLst>
            <a:ext uri="{FF2B5EF4-FFF2-40B4-BE49-F238E27FC236}">
              <a16:creationId xmlns:a16="http://schemas.microsoft.com/office/drawing/2014/main" id="{950955C5-BD98-4DEC-8E21-C1A8BB588113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614" name="TextBox 613">
          <a:extLst>
            <a:ext uri="{FF2B5EF4-FFF2-40B4-BE49-F238E27FC236}">
              <a16:creationId xmlns:a16="http://schemas.microsoft.com/office/drawing/2014/main" id="{3D37E31B-D033-4A06-893E-46E24A719196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615" name="TextBox 614">
          <a:extLst>
            <a:ext uri="{FF2B5EF4-FFF2-40B4-BE49-F238E27FC236}">
              <a16:creationId xmlns:a16="http://schemas.microsoft.com/office/drawing/2014/main" id="{5C7B4BF5-57CF-4700-928B-F8DD585326A7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616" name="TextBox 615">
          <a:extLst>
            <a:ext uri="{FF2B5EF4-FFF2-40B4-BE49-F238E27FC236}">
              <a16:creationId xmlns:a16="http://schemas.microsoft.com/office/drawing/2014/main" id="{5E757ED8-F1E4-4229-ABE9-824F0622DB00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617" name="TextBox 616">
          <a:extLst>
            <a:ext uri="{FF2B5EF4-FFF2-40B4-BE49-F238E27FC236}">
              <a16:creationId xmlns:a16="http://schemas.microsoft.com/office/drawing/2014/main" id="{4E562CEB-C375-4595-8166-6A5654CF062C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618" name="TextBox 617">
          <a:extLst>
            <a:ext uri="{FF2B5EF4-FFF2-40B4-BE49-F238E27FC236}">
              <a16:creationId xmlns:a16="http://schemas.microsoft.com/office/drawing/2014/main" id="{C56026E8-67F6-4D1F-81A3-C2564C6B7687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619" name="TextBox 618">
          <a:extLst>
            <a:ext uri="{FF2B5EF4-FFF2-40B4-BE49-F238E27FC236}">
              <a16:creationId xmlns:a16="http://schemas.microsoft.com/office/drawing/2014/main" id="{7568EE75-8183-4AC7-8570-FC86AE9FC212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620" name="TextBox 619">
          <a:extLst>
            <a:ext uri="{FF2B5EF4-FFF2-40B4-BE49-F238E27FC236}">
              <a16:creationId xmlns:a16="http://schemas.microsoft.com/office/drawing/2014/main" id="{8EAEC0CC-3A90-4214-A5CF-F36E7CFBD005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621" name="TextBox 620">
          <a:extLst>
            <a:ext uri="{FF2B5EF4-FFF2-40B4-BE49-F238E27FC236}">
              <a16:creationId xmlns:a16="http://schemas.microsoft.com/office/drawing/2014/main" id="{1461EBFD-77FB-465B-B3CD-79DB1E436D22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622" name="TextBox 621">
          <a:extLst>
            <a:ext uri="{FF2B5EF4-FFF2-40B4-BE49-F238E27FC236}">
              <a16:creationId xmlns:a16="http://schemas.microsoft.com/office/drawing/2014/main" id="{3045AF41-ADB1-4FA3-9788-6396E5A29284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623" name="TextBox 622">
          <a:extLst>
            <a:ext uri="{FF2B5EF4-FFF2-40B4-BE49-F238E27FC236}">
              <a16:creationId xmlns:a16="http://schemas.microsoft.com/office/drawing/2014/main" id="{FD71F216-3C6D-4425-A747-17EB9050A758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624" name="TextBox 623">
          <a:extLst>
            <a:ext uri="{FF2B5EF4-FFF2-40B4-BE49-F238E27FC236}">
              <a16:creationId xmlns:a16="http://schemas.microsoft.com/office/drawing/2014/main" id="{3CCAA627-C06C-4A05-9DF8-EC15C68F89DF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16</xdr:col>
      <xdr:colOff>6350</xdr:colOff>
      <xdr:row>5</xdr:row>
      <xdr:rowOff>0</xdr:rowOff>
    </xdr:from>
    <xdr:ext cx="65" cy="382727"/>
    <xdr:sp macro="" textlink="">
      <xdr:nvSpPr>
        <xdr:cNvPr id="625" name="TextBox 624">
          <a:extLst>
            <a:ext uri="{FF2B5EF4-FFF2-40B4-BE49-F238E27FC236}">
              <a16:creationId xmlns:a16="http://schemas.microsoft.com/office/drawing/2014/main" id="{07F31ECA-F382-418A-8B3C-78BC32A07D58}"/>
            </a:ext>
          </a:extLst>
        </xdr:cNvPr>
        <xdr:cNvSpPr txBox="1"/>
      </xdr:nvSpPr>
      <xdr:spPr>
        <a:xfrm>
          <a:off x="17132300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626" name="TextBox 625">
          <a:extLst>
            <a:ext uri="{FF2B5EF4-FFF2-40B4-BE49-F238E27FC236}">
              <a16:creationId xmlns:a16="http://schemas.microsoft.com/office/drawing/2014/main" id="{08B3001C-C016-4730-A633-A2B9DDB0A196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627" name="TextBox 626">
          <a:extLst>
            <a:ext uri="{FF2B5EF4-FFF2-40B4-BE49-F238E27FC236}">
              <a16:creationId xmlns:a16="http://schemas.microsoft.com/office/drawing/2014/main" id="{952F3381-8766-4B7C-96AD-2308EB86E423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628" name="TextBox 627">
          <a:extLst>
            <a:ext uri="{FF2B5EF4-FFF2-40B4-BE49-F238E27FC236}">
              <a16:creationId xmlns:a16="http://schemas.microsoft.com/office/drawing/2014/main" id="{6BE5DA08-2839-4552-8125-D95CEF2FE4D4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629" name="TextBox 628">
          <a:extLst>
            <a:ext uri="{FF2B5EF4-FFF2-40B4-BE49-F238E27FC236}">
              <a16:creationId xmlns:a16="http://schemas.microsoft.com/office/drawing/2014/main" id="{FA8D7C4D-AF9B-4AE9-88E9-7E1B9DDE3CB2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630" name="TextBox 629">
          <a:extLst>
            <a:ext uri="{FF2B5EF4-FFF2-40B4-BE49-F238E27FC236}">
              <a16:creationId xmlns:a16="http://schemas.microsoft.com/office/drawing/2014/main" id="{6506393A-8681-4DEC-B2B3-588C39ADA904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631" name="TextBox 630">
          <a:extLst>
            <a:ext uri="{FF2B5EF4-FFF2-40B4-BE49-F238E27FC236}">
              <a16:creationId xmlns:a16="http://schemas.microsoft.com/office/drawing/2014/main" id="{5FD7E817-0552-48E9-8658-F6867065438A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632" name="TextBox 631">
          <a:extLst>
            <a:ext uri="{FF2B5EF4-FFF2-40B4-BE49-F238E27FC236}">
              <a16:creationId xmlns:a16="http://schemas.microsoft.com/office/drawing/2014/main" id="{99D81167-9E5B-410D-8D0B-154C5CC4F3E4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633" name="TextBox 632">
          <a:extLst>
            <a:ext uri="{FF2B5EF4-FFF2-40B4-BE49-F238E27FC236}">
              <a16:creationId xmlns:a16="http://schemas.microsoft.com/office/drawing/2014/main" id="{83F5509A-0F85-4162-A400-E5DBC8A9E3C7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634" name="TextBox 633">
          <a:extLst>
            <a:ext uri="{FF2B5EF4-FFF2-40B4-BE49-F238E27FC236}">
              <a16:creationId xmlns:a16="http://schemas.microsoft.com/office/drawing/2014/main" id="{8DDE7540-B67B-486D-8549-C0F3A668EAB7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635" name="TextBox 634">
          <a:extLst>
            <a:ext uri="{FF2B5EF4-FFF2-40B4-BE49-F238E27FC236}">
              <a16:creationId xmlns:a16="http://schemas.microsoft.com/office/drawing/2014/main" id="{0D61610E-69DB-4295-B4BE-132CFF478C46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636" name="TextBox 635">
          <a:extLst>
            <a:ext uri="{FF2B5EF4-FFF2-40B4-BE49-F238E27FC236}">
              <a16:creationId xmlns:a16="http://schemas.microsoft.com/office/drawing/2014/main" id="{08071E96-3C80-44EE-B571-87947385604C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637" name="TextBox 636">
          <a:extLst>
            <a:ext uri="{FF2B5EF4-FFF2-40B4-BE49-F238E27FC236}">
              <a16:creationId xmlns:a16="http://schemas.microsoft.com/office/drawing/2014/main" id="{5A5CBDE1-6A63-40E4-8916-E8790E7AFC59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638" name="TextBox 637">
          <a:extLst>
            <a:ext uri="{FF2B5EF4-FFF2-40B4-BE49-F238E27FC236}">
              <a16:creationId xmlns:a16="http://schemas.microsoft.com/office/drawing/2014/main" id="{8ED5DB23-FE45-40C8-979C-10A839F79114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639" name="TextBox 638">
          <a:extLst>
            <a:ext uri="{FF2B5EF4-FFF2-40B4-BE49-F238E27FC236}">
              <a16:creationId xmlns:a16="http://schemas.microsoft.com/office/drawing/2014/main" id="{1EEBA128-7617-4B33-9828-8772515CDF7F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640" name="TextBox 639">
          <a:extLst>
            <a:ext uri="{FF2B5EF4-FFF2-40B4-BE49-F238E27FC236}">
              <a16:creationId xmlns:a16="http://schemas.microsoft.com/office/drawing/2014/main" id="{94398240-0D53-4F1B-BB4E-0D0BFEC857E7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0822"/>
    <xdr:sp macro="" textlink="">
      <xdr:nvSpPr>
        <xdr:cNvPr id="641" name="TextBox 640">
          <a:extLst>
            <a:ext uri="{FF2B5EF4-FFF2-40B4-BE49-F238E27FC236}">
              <a16:creationId xmlns:a16="http://schemas.microsoft.com/office/drawing/2014/main" id="{C2706168-C47E-4347-9D9A-6F11503F881D}"/>
            </a:ext>
          </a:extLst>
        </xdr:cNvPr>
        <xdr:cNvSpPr txBox="1"/>
      </xdr:nvSpPr>
      <xdr:spPr>
        <a:xfrm>
          <a:off x="16659225" y="1000125"/>
          <a:ext cx="65" cy="38082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642" name="TextBox 641">
          <a:extLst>
            <a:ext uri="{FF2B5EF4-FFF2-40B4-BE49-F238E27FC236}">
              <a16:creationId xmlns:a16="http://schemas.microsoft.com/office/drawing/2014/main" id="{59FDB51C-06C3-47ED-B612-7E359F90FEB7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643" name="TextBox 642">
          <a:extLst>
            <a:ext uri="{FF2B5EF4-FFF2-40B4-BE49-F238E27FC236}">
              <a16:creationId xmlns:a16="http://schemas.microsoft.com/office/drawing/2014/main" id="{56842544-E3AF-4DF3-97CD-3CA7983C0E73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0822"/>
    <xdr:sp macro="" textlink="">
      <xdr:nvSpPr>
        <xdr:cNvPr id="644" name="TextBox 643">
          <a:extLst>
            <a:ext uri="{FF2B5EF4-FFF2-40B4-BE49-F238E27FC236}">
              <a16:creationId xmlns:a16="http://schemas.microsoft.com/office/drawing/2014/main" id="{353568D0-FC19-4441-8542-398AAD10B4A8}"/>
            </a:ext>
          </a:extLst>
        </xdr:cNvPr>
        <xdr:cNvSpPr txBox="1"/>
      </xdr:nvSpPr>
      <xdr:spPr>
        <a:xfrm>
          <a:off x="16659225" y="1000125"/>
          <a:ext cx="65" cy="38082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645" name="TextBox 644">
          <a:extLst>
            <a:ext uri="{FF2B5EF4-FFF2-40B4-BE49-F238E27FC236}">
              <a16:creationId xmlns:a16="http://schemas.microsoft.com/office/drawing/2014/main" id="{DE79572A-8268-4086-BFDA-9DFEF832F49F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646" name="TextBox 645">
          <a:extLst>
            <a:ext uri="{FF2B5EF4-FFF2-40B4-BE49-F238E27FC236}">
              <a16:creationId xmlns:a16="http://schemas.microsoft.com/office/drawing/2014/main" id="{BEDB8361-DEBE-4224-80E8-93DA22E06A03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0822"/>
    <xdr:sp macro="" textlink="">
      <xdr:nvSpPr>
        <xdr:cNvPr id="647" name="TextBox 646">
          <a:extLst>
            <a:ext uri="{FF2B5EF4-FFF2-40B4-BE49-F238E27FC236}">
              <a16:creationId xmlns:a16="http://schemas.microsoft.com/office/drawing/2014/main" id="{3109A3B8-B2F4-4A6C-AFB9-81F8D2FD4B22}"/>
            </a:ext>
          </a:extLst>
        </xdr:cNvPr>
        <xdr:cNvSpPr txBox="1"/>
      </xdr:nvSpPr>
      <xdr:spPr>
        <a:xfrm>
          <a:off x="16659225" y="1000125"/>
          <a:ext cx="65" cy="38082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648" name="TextBox 647">
          <a:extLst>
            <a:ext uri="{FF2B5EF4-FFF2-40B4-BE49-F238E27FC236}">
              <a16:creationId xmlns:a16="http://schemas.microsoft.com/office/drawing/2014/main" id="{7388D249-2C54-469E-A303-C2A64B0B7D7E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649" name="TextBox 648">
          <a:extLst>
            <a:ext uri="{FF2B5EF4-FFF2-40B4-BE49-F238E27FC236}">
              <a16:creationId xmlns:a16="http://schemas.microsoft.com/office/drawing/2014/main" id="{6B08FA16-68FB-4805-8563-3322A8338EFA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0822"/>
    <xdr:sp macro="" textlink="">
      <xdr:nvSpPr>
        <xdr:cNvPr id="650" name="TextBox 649">
          <a:extLst>
            <a:ext uri="{FF2B5EF4-FFF2-40B4-BE49-F238E27FC236}">
              <a16:creationId xmlns:a16="http://schemas.microsoft.com/office/drawing/2014/main" id="{5FC01086-E9EA-46ED-BAC8-6FB763CDD0BF}"/>
            </a:ext>
          </a:extLst>
        </xdr:cNvPr>
        <xdr:cNvSpPr txBox="1"/>
      </xdr:nvSpPr>
      <xdr:spPr>
        <a:xfrm>
          <a:off x="16659225" y="1000125"/>
          <a:ext cx="65" cy="38082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651" name="TextBox 650">
          <a:extLst>
            <a:ext uri="{FF2B5EF4-FFF2-40B4-BE49-F238E27FC236}">
              <a16:creationId xmlns:a16="http://schemas.microsoft.com/office/drawing/2014/main" id="{F0311DEE-B5B9-495D-96F6-7795DFE9B3EE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652" name="TextBox 651">
          <a:extLst>
            <a:ext uri="{FF2B5EF4-FFF2-40B4-BE49-F238E27FC236}">
              <a16:creationId xmlns:a16="http://schemas.microsoft.com/office/drawing/2014/main" id="{436AC784-C943-4696-B770-D07CC0460AEA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0822"/>
    <xdr:sp macro="" textlink="">
      <xdr:nvSpPr>
        <xdr:cNvPr id="653" name="TextBox 652">
          <a:extLst>
            <a:ext uri="{FF2B5EF4-FFF2-40B4-BE49-F238E27FC236}">
              <a16:creationId xmlns:a16="http://schemas.microsoft.com/office/drawing/2014/main" id="{57D21721-AF64-40C8-8E00-35B9BF6CF10C}"/>
            </a:ext>
          </a:extLst>
        </xdr:cNvPr>
        <xdr:cNvSpPr txBox="1"/>
      </xdr:nvSpPr>
      <xdr:spPr>
        <a:xfrm>
          <a:off x="16659225" y="1000125"/>
          <a:ext cx="65" cy="38082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654" name="TextBox 653">
          <a:extLst>
            <a:ext uri="{FF2B5EF4-FFF2-40B4-BE49-F238E27FC236}">
              <a16:creationId xmlns:a16="http://schemas.microsoft.com/office/drawing/2014/main" id="{E716008F-5FD9-45A7-B5E9-23018100450D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655" name="TextBox 654">
          <a:extLst>
            <a:ext uri="{FF2B5EF4-FFF2-40B4-BE49-F238E27FC236}">
              <a16:creationId xmlns:a16="http://schemas.microsoft.com/office/drawing/2014/main" id="{7B19337A-03F2-4E90-9CCC-C8242F47DC6A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0822"/>
    <xdr:sp macro="" textlink="">
      <xdr:nvSpPr>
        <xdr:cNvPr id="656" name="TextBox 655">
          <a:extLst>
            <a:ext uri="{FF2B5EF4-FFF2-40B4-BE49-F238E27FC236}">
              <a16:creationId xmlns:a16="http://schemas.microsoft.com/office/drawing/2014/main" id="{05735580-9B7E-4DE6-914F-49CA8AA1DF40}"/>
            </a:ext>
          </a:extLst>
        </xdr:cNvPr>
        <xdr:cNvSpPr txBox="1"/>
      </xdr:nvSpPr>
      <xdr:spPr>
        <a:xfrm>
          <a:off x="16659225" y="1000125"/>
          <a:ext cx="65" cy="38082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657" name="TextBox 656">
          <a:extLst>
            <a:ext uri="{FF2B5EF4-FFF2-40B4-BE49-F238E27FC236}">
              <a16:creationId xmlns:a16="http://schemas.microsoft.com/office/drawing/2014/main" id="{FA38DCCD-4173-478A-8D37-C204A2E0F65C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658" name="TextBox 657">
          <a:extLst>
            <a:ext uri="{FF2B5EF4-FFF2-40B4-BE49-F238E27FC236}">
              <a16:creationId xmlns:a16="http://schemas.microsoft.com/office/drawing/2014/main" id="{D9A09344-83F4-4370-B272-F0FBC1597721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0822"/>
    <xdr:sp macro="" textlink="">
      <xdr:nvSpPr>
        <xdr:cNvPr id="659" name="TextBox 658">
          <a:extLst>
            <a:ext uri="{FF2B5EF4-FFF2-40B4-BE49-F238E27FC236}">
              <a16:creationId xmlns:a16="http://schemas.microsoft.com/office/drawing/2014/main" id="{50958BF1-6EC7-4587-94DC-295B992472CA}"/>
            </a:ext>
          </a:extLst>
        </xdr:cNvPr>
        <xdr:cNvSpPr txBox="1"/>
      </xdr:nvSpPr>
      <xdr:spPr>
        <a:xfrm>
          <a:off x="16659225" y="1000125"/>
          <a:ext cx="65" cy="38082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660" name="TextBox 659">
          <a:extLst>
            <a:ext uri="{FF2B5EF4-FFF2-40B4-BE49-F238E27FC236}">
              <a16:creationId xmlns:a16="http://schemas.microsoft.com/office/drawing/2014/main" id="{38A8D210-D798-4108-AD6A-0604C5C33E93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661" name="TextBox 660">
          <a:extLst>
            <a:ext uri="{FF2B5EF4-FFF2-40B4-BE49-F238E27FC236}">
              <a16:creationId xmlns:a16="http://schemas.microsoft.com/office/drawing/2014/main" id="{4D607B74-4BED-4731-836C-3B2C0AE71295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662" name="TextBox 661">
          <a:extLst>
            <a:ext uri="{FF2B5EF4-FFF2-40B4-BE49-F238E27FC236}">
              <a16:creationId xmlns:a16="http://schemas.microsoft.com/office/drawing/2014/main" id="{BBC7CB37-C010-42AE-BF07-E6EAA1E3798E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663" name="TextBox 662">
          <a:extLst>
            <a:ext uri="{FF2B5EF4-FFF2-40B4-BE49-F238E27FC236}">
              <a16:creationId xmlns:a16="http://schemas.microsoft.com/office/drawing/2014/main" id="{E243B4E4-EEEB-4489-98A9-FF785C655261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664" name="TextBox 663">
          <a:extLst>
            <a:ext uri="{FF2B5EF4-FFF2-40B4-BE49-F238E27FC236}">
              <a16:creationId xmlns:a16="http://schemas.microsoft.com/office/drawing/2014/main" id="{75C0B13C-6CEA-4E5B-9305-9FE637F889EC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665" name="TextBox 664">
          <a:extLst>
            <a:ext uri="{FF2B5EF4-FFF2-40B4-BE49-F238E27FC236}">
              <a16:creationId xmlns:a16="http://schemas.microsoft.com/office/drawing/2014/main" id="{05A96E59-20A5-4F92-BF38-04274A1A8136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666" name="TextBox 665">
          <a:extLst>
            <a:ext uri="{FF2B5EF4-FFF2-40B4-BE49-F238E27FC236}">
              <a16:creationId xmlns:a16="http://schemas.microsoft.com/office/drawing/2014/main" id="{B4E1DB9F-8ECF-4CBB-904E-96CB1BB49ED0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667" name="TextBox 666">
          <a:extLst>
            <a:ext uri="{FF2B5EF4-FFF2-40B4-BE49-F238E27FC236}">
              <a16:creationId xmlns:a16="http://schemas.microsoft.com/office/drawing/2014/main" id="{CC24F5E7-330B-4DDA-8EB2-8A839F4AD08C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668" name="TextBox 667">
          <a:extLst>
            <a:ext uri="{FF2B5EF4-FFF2-40B4-BE49-F238E27FC236}">
              <a16:creationId xmlns:a16="http://schemas.microsoft.com/office/drawing/2014/main" id="{A57A28FD-3A5E-4F2E-A27E-B3E52A1D1575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669" name="TextBox 668">
          <a:extLst>
            <a:ext uri="{FF2B5EF4-FFF2-40B4-BE49-F238E27FC236}">
              <a16:creationId xmlns:a16="http://schemas.microsoft.com/office/drawing/2014/main" id="{BA86C2B6-FEFB-4E73-99F1-1E1B63C9AC10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670" name="TextBox 669">
          <a:extLst>
            <a:ext uri="{FF2B5EF4-FFF2-40B4-BE49-F238E27FC236}">
              <a16:creationId xmlns:a16="http://schemas.microsoft.com/office/drawing/2014/main" id="{A67FD695-4E42-4764-8556-C8F47E1D9B73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671" name="TextBox 670">
          <a:extLst>
            <a:ext uri="{FF2B5EF4-FFF2-40B4-BE49-F238E27FC236}">
              <a16:creationId xmlns:a16="http://schemas.microsoft.com/office/drawing/2014/main" id="{ECD4753C-97F1-49A3-8503-60B6B4CFFEF7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672" name="TextBox 671">
          <a:extLst>
            <a:ext uri="{FF2B5EF4-FFF2-40B4-BE49-F238E27FC236}">
              <a16:creationId xmlns:a16="http://schemas.microsoft.com/office/drawing/2014/main" id="{ED47C27F-3D69-44C0-8EFB-D46B0B0340F8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673" name="TextBox 672">
          <a:extLst>
            <a:ext uri="{FF2B5EF4-FFF2-40B4-BE49-F238E27FC236}">
              <a16:creationId xmlns:a16="http://schemas.microsoft.com/office/drawing/2014/main" id="{E564F37F-C069-44C0-939C-94A17A4FC3C4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674" name="TextBox 673">
          <a:extLst>
            <a:ext uri="{FF2B5EF4-FFF2-40B4-BE49-F238E27FC236}">
              <a16:creationId xmlns:a16="http://schemas.microsoft.com/office/drawing/2014/main" id="{F88C5F1D-3990-442C-94BF-F3996B900CF7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675" name="TextBox 674">
          <a:extLst>
            <a:ext uri="{FF2B5EF4-FFF2-40B4-BE49-F238E27FC236}">
              <a16:creationId xmlns:a16="http://schemas.microsoft.com/office/drawing/2014/main" id="{F89A8045-B26B-4C1C-ABD5-6ABA31451FA6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676" name="TextBox 675">
          <a:extLst>
            <a:ext uri="{FF2B5EF4-FFF2-40B4-BE49-F238E27FC236}">
              <a16:creationId xmlns:a16="http://schemas.microsoft.com/office/drawing/2014/main" id="{4E6FEE2E-B0F0-4657-9C6A-96D367AC1920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677" name="TextBox 676">
          <a:extLst>
            <a:ext uri="{FF2B5EF4-FFF2-40B4-BE49-F238E27FC236}">
              <a16:creationId xmlns:a16="http://schemas.microsoft.com/office/drawing/2014/main" id="{EA1CBF2F-30EF-4FFA-99C0-C82041F5128F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678" name="TextBox 677">
          <a:extLst>
            <a:ext uri="{FF2B5EF4-FFF2-40B4-BE49-F238E27FC236}">
              <a16:creationId xmlns:a16="http://schemas.microsoft.com/office/drawing/2014/main" id="{D8EDAE7F-C40E-46FF-B3A7-4ADFBC1E53C4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679" name="TextBox 678">
          <a:extLst>
            <a:ext uri="{FF2B5EF4-FFF2-40B4-BE49-F238E27FC236}">
              <a16:creationId xmlns:a16="http://schemas.microsoft.com/office/drawing/2014/main" id="{2689D927-03DB-4692-A3E0-08FF1C4D8F15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680" name="TextBox 679">
          <a:extLst>
            <a:ext uri="{FF2B5EF4-FFF2-40B4-BE49-F238E27FC236}">
              <a16:creationId xmlns:a16="http://schemas.microsoft.com/office/drawing/2014/main" id="{A7E31A3C-9CA4-4258-8F05-533E1D58749F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681" name="TextBox 680">
          <a:extLst>
            <a:ext uri="{FF2B5EF4-FFF2-40B4-BE49-F238E27FC236}">
              <a16:creationId xmlns:a16="http://schemas.microsoft.com/office/drawing/2014/main" id="{9EBC0334-344E-447A-9506-568AD634C2E1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682" name="TextBox 681">
          <a:extLst>
            <a:ext uri="{FF2B5EF4-FFF2-40B4-BE49-F238E27FC236}">
              <a16:creationId xmlns:a16="http://schemas.microsoft.com/office/drawing/2014/main" id="{088B1E1B-2A1A-45D5-9C30-E5AB2710DF85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683" name="TextBox 682">
          <a:extLst>
            <a:ext uri="{FF2B5EF4-FFF2-40B4-BE49-F238E27FC236}">
              <a16:creationId xmlns:a16="http://schemas.microsoft.com/office/drawing/2014/main" id="{FC6DA79B-E7C6-44AC-8F27-C3AE00B18D7F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684" name="TextBox 683">
          <a:extLst>
            <a:ext uri="{FF2B5EF4-FFF2-40B4-BE49-F238E27FC236}">
              <a16:creationId xmlns:a16="http://schemas.microsoft.com/office/drawing/2014/main" id="{108421C4-0C7F-442B-8A84-F18C531F8375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685" name="TextBox 684">
          <a:extLst>
            <a:ext uri="{FF2B5EF4-FFF2-40B4-BE49-F238E27FC236}">
              <a16:creationId xmlns:a16="http://schemas.microsoft.com/office/drawing/2014/main" id="{94932C41-193A-4A89-95DD-AF86E820B7DC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686" name="TextBox 685">
          <a:extLst>
            <a:ext uri="{FF2B5EF4-FFF2-40B4-BE49-F238E27FC236}">
              <a16:creationId xmlns:a16="http://schemas.microsoft.com/office/drawing/2014/main" id="{853C10C0-4FB5-49AA-9EC7-EAFF706E72BB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687" name="TextBox 686">
          <a:extLst>
            <a:ext uri="{FF2B5EF4-FFF2-40B4-BE49-F238E27FC236}">
              <a16:creationId xmlns:a16="http://schemas.microsoft.com/office/drawing/2014/main" id="{D8974C08-DA12-4E7A-A20F-ECA593B72F2C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688" name="TextBox 687">
          <a:extLst>
            <a:ext uri="{FF2B5EF4-FFF2-40B4-BE49-F238E27FC236}">
              <a16:creationId xmlns:a16="http://schemas.microsoft.com/office/drawing/2014/main" id="{BEF9BD7A-FF93-44B4-81B7-DB7EC3CC876C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689" name="TextBox 688">
          <a:extLst>
            <a:ext uri="{FF2B5EF4-FFF2-40B4-BE49-F238E27FC236}">
              <a16:creationId xmlns:a16="http://schemas.microsoft.com/office/drawing/2014/main" id="{FBA99E88-44F2-4AB1-AD8B-53F6149FE353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690" name="TextBox 689">
          <a:extLst>
            <a:ext uri="{FF2B5EF4-FFF2-40B4-BE49-F238E27FC236}">
              <a16:creationId xmlns:a16="http://schemas.microsoft.com/office/drawing/2014/main" id="{F27CCD9A-2458-4C98-86A3-2CBF374CD777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691" name="TextBox 690">
          <a:extLst>
            <a:ext uri="{FF2B5EF4-FFF2-40B4-BE49-F238E27FC236}">
              <a16:creationId xmlns:a16="http://schemas.microsoft.com/office/drawing/2014/main" id="{A976E8AE-AFF7-4E45-B2E4-CAAC2644BC85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692" name="TextBox 691">
          <a:extLst>
            <a:ext uri="{FF2B5EF4-FFF2-40B4-BE49-F238E27FC236}">
              <a16:creationId xmlns:a16="http://schemas.microsoft.com/office/drawing/2014/main" id="{07D89B81-E49B-4B21-991C-E339E528EDE9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693" name="TextBox 692">
          <a:extLst>
            <a:ext uri="{FF2B5EF4-FFF2-40B4-BE49-F238E27FC236}">
              <a16:creationId xmlns:a16="http://schemas.microsoft.com/office/drawing/2014/main" id="{AC6B150F-85A2-49AF-9182-C541AB273C36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694" name="TextBox 693">
          <a:extLst>
            <a:ext uri="{FF2B5EF4-FFF2-40B4-BE49-F238E27FC236}">
              <a16:creationId xmlns:a16="http://schemas.microsoft.com/office/drawing/2014/main" id="{B30C9B81-E7BC-4560-B889-FB01E5894507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695" name="TextBox 694">
          <a:extLst>
            <a:ext uri="{FF2B5EF4-FFF2-40B4-BE49-F238E27FC236}">
              <a16:creationId xmlns:a16="http://schemas.microsoft.com/office/drawing/2014/main" id="{7247876D-C407-453E-BCA6-144409A55483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696" name="TextBox 695">
          <a:extLst>
            <a:ext uri="{FF2B5EF4-FFF2-40B4-BE49-F238E27FC236}">
              <a16:creationId xmlns:a16="http://schemas.microsoft.com/office/drawing/2014/main" id="{EEE2A914-A4F9-486D-8BE9-A7994AB15C94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697" name="TextBox 696">
          <a:extLst>
            <a:ext uri="{FF2B5EF4-FFF2-40B4-BE49-F238E27FC236}">
              <a16:creationId xmlns:a16="http://schemas.microsoft.com/office/drawing/2014/main" id="{CB6B4158-24F4-49B2-98E3-047474DA785A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698" name="TextBox 697">
          <a:extLst>
            <a:ext uri="{FF2B5EF4-FFF2-40B4-BE49-F238E27FC236}">
              <a16:creationId xmlns:a16="http://schemas.microsoft.com/office/drawing/2014/main" id="{926613FB-4AB6-48B8-883A-F1D68D1FE9CF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699" name="TextBox 698">
          <a:extLst>
            <a:ext uri="{FF2B5EF4-FFF2-40B4-BE49-F238E27FC236}">
              <a16:creationId xmlns:a16="http://schemas.microsoft.com/office/drawing/2014/main" id="{96955AC5-BB46-40B9-BEC1-7B5B377A9168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700" name="TextBox 699">
          <a:extLst>
            <a:ext uri="{FF2B5EF4-FFF2-40B4-BE49-F238E27FC236}">
              <a16:creationId xmlns:a16="http://schemas.microsoft.com/office/drawing/2014/main" id="{63B0A992-D649-46F2-9459-07F924DD07F2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701" name="TextBox 700">
          <a:extLst>
            <a:ext uri="{FF2B5EF4-FFF2-40B4-BE49-F238E27FC236}">
              <a16:creationId xmlns:a16="http://schemas.microsoft.com/office/drawing/2014/main" id="{9C3F2E3A-3621-47F4-89EC-CA604E54231E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702" name="TextBox 701">
          <a:extLst>
            <a:ext uri="{FF2B5EF4-FFF2-40B4-BE49-F238E27FC236}">
              <a16:creationId xmlns:a16="http://schemas.microsoft.com/office/drawing/2014/main" id="{DBD2616D-0AA1-4D4B-8332-010884BDD74F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703" name="TextBox 702">
          <a:extLst>
            <a:ext uri="{FF2B5EF4-FFF2-40B4-BE49-F238E27FC236}">
              <a16:creationId xmlns:a16="http://schemas.microsoft.com/office/drawing/2014/main" id="{1D814258-39F0-4390-B0A7-B69699301C99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704" name="TextBox 703">
          <a:extLst>
            <a:ext uri="{FF2B5EF4-FFF2-40B4-BE49-F238E27FC236}">
              <a16:creationId xmlns:a16="http://schemas.microsoft.com/office/drawing/2014/main" id="{411D4EE4-1580-455C-9D70-CE777B2F6E53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705" name="TextBox 704">
          <a:extLst>
            <a:ext uri="{FF2B5EF4-FFF2-40B4-BE49-F238E27FC236}">
              <a16:creationId xmlns:a16="http://schemas.microsoft.com/office/drawing/2014/main" id="{37CD8D3A-9EAB-44D8-A3E2-3FB054A053DA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706" name="TextBox 705">
          <a:extLst>
            <a:ext uri="{FF2B5EF4-FFF2-40B4-BE49-F238E27FC236}">
              <a16:creationId xmlns:a16="http://schemas.microsoft.com/office/drawing/2014/main" id="{AECDC7EC-2F84-423E-BA52-C75F8F2B5C3E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707" name="TextBox 706">
          <a:extLst>
            <a:ext uri="{FF2B5EF4-FFF2-40B4-BE49-F238E27FC236}">
              <a16:creationId xmlns:a16="http://schemas.microsoft.com/office/drawing/2014/main" id="{CBDD9C26-F760-4A9F-8BD5-2050190DDAC2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708" name="TextBox 707">
          <a:extLst>
            <a:ext uri="{FF2B5EF4-FFF2-40B4-BE49-F238E27FC236}">
              <a16:creationId xmlns:a16="http://schemas.microsoft.com/office/drawing/2014/main" id="{4533A98C-202C-46D9-8388-77169295350C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709" name="TextBox 708">
          <a:extLst>
            <a:ext uri="{FF2B5EF4-FFF2-40B4-BE49-F238E27FC236}">
              <a16:creationId xmlns:a16="http://schemas.microsoft.com/office/drawing/2014/main" id="{30194D91-4722-4985-AD15-09A5786020F9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710" name="TextBox 709">
          <a:extLst>
            <a:ext uri="{FF2B5EF4-FFF2-40B4-BE49-F238E27FC236}">
              <a16:creationId xmlns:a16="http://schemas.microsoft.com/office/drawing/2014/main" id="{8874BC5F-D239-41DF-B347-19254B2C93A7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711" name="TextBox 710">
          <a:extLst>
            <a:ext uri="{FF2B5EF4-FFF2-40B4-BE49-F238E27FC236}">
              <a16:creationId xmlns:a16="http://schemas.microsoft.com/office/drawing/2014/main" id="{01227E52-A3DC-4493-97CD-3D3FD69D7FF5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712" name="TextBox 711">
          <a:extLst>
            <a:ext uri="{FF2B5EF4-FFF2-40B4-BE49-F238E27FC236}">
              <a16:creationId xmlns:a16="http://schemas.microsoft.com/office/drawing/2014/main" id="{58033241-15D7-4BCB-80F7-6A2649366A3C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713" name="TextBox 712">
          <a:extLst>
            <a:ext uri="{FF2B5EF4-FFF2-40B4-BE49-F238E27FC236}">
              <a16:creationId xmlns:a16="http://schemas.microsoft.com/office/drawing/2014/main" id="{6D95D917-7ED2-4D39-99E8-05A2062110B8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714" name="TextBox 713">
          <a:extLst>
            <a:ext uri="{FF2B5EF4-FFF2-40B4-BE49-F238E27FC236}">
              <a16:creationId xmlns:a16="http://schemas.microsoft.com/office/drawing/2014/main" id="{96CC70FB-F773-471B-8BA2-0DF3B2DD4BA4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715" name="TextBox 714">
          <a:extLst>
            <a:ext uri="{FF2B5EF4-FFF2-40B4-BE49-F238E27FC236}">
              <a16:creationId xmlns:a16="http://schemas.microsoft.com/office/drawing/2014/main" id="{0E7EFCC1-51F7-40DF-B702-06C849F7D283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716" name="TextBox 715">
          <a:extLst>
            <a:ext uri="{FF2B5EF4-FFF2-40B4-BE49-F238E27FC236}">
              <a16:creationId xmlns:a16="http://schemas.microsoft.com/office/drawing/2014/main" id="{9A03C95B-01DD-429A-B9F4-BAEB85652D63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717" name="TextBox 716">
          <a:extLst>
            <a:ext uri="{FF2B5EF4-FFF2-40B4-BE49-F238E27FC236}">
              <a16:creationId xmlns:a16="http://schemas.microsoft.com/office/drawing/2014/main" id="{5FC4043D-1501-4B72-8B9D-5819088C2605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718" name="TextBox 717">
          <a:extLst>
            <a:ext uri="{FF2B5EF4-FFF2-40B4-BE49-F238E27FC236}">
              <a16:creationId xmlns:a16="http://schemas.microsoft.com/office/drawing/2014/main" id="{D8FA5FDD-FFCE-49D5-AA95-46F49F0C43B2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719" name="TextBox 718">
          <a:extLst>
            <a:ext uri="{FF2B5EF4-FFF2-40B4-BE49-F238E27FC236}">
              <a16:creationId xmlns:a16="http://schemas.microsoft.com/office/drawing/2014/main" id="{EA4E0F4C-2A02-4A71-8467-49C26E44D3B9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720" name="TextBox 719">
          <a:extLst>
            <a:ext uri="{FF2B5EF4-FFF2-40B4-BE49-F238E27FC236}">
              <a16:creationId xmlns:a16="http://schemas.microsoft.com/office/drawing/2014/main" id="{A4A85642-3FB5-4C68-A04B-BD1AB95085BF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721" name="TextBox 720">
          <a:extLst>
            <a:ext uri="{FF2B5EF4-FFF2-40B4-BE49-F238E27FC236}">
              <a16:creationId xmlns:a16="http://schemas.microsoft.com/office/drawing/2014/main" id="{3A9BA51A-BD6E-44DF-9592-DF8CB5BF5FD4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722" name="TextBox 721">
          <a:extLst>
            <a:ext uri="{FF2B5EF4-FFF2-40B4-BE49-F238E27FC236}">
              <a16:creationId xmlns:a16="http://schemas.microsoft.com/office/drawing/2014/main" id="{99ACF2EE-D73D-4B24-A0E1-412E4E073328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723" name="TextBox 722">
          <a:extLst>
            <a:ext uri="{FF2B5EF4-FFF2-40B4-BE49-F238E27FC236}">
              <a16:creationId xmlns:a16="http://schemas.microsoft.com/office/drawing/2014/main" id="{9260E577-1C46-4615-9C51-685409FF4DA3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724" name="TextBox 723">
          <a:extLst>
            <a:ext uri="{FF2B5EF4-FFF2-40B4-BE49-F238E27FC236}">
              <a16:creationId xmlns:a16="http://schemas.microsoft.com/office/drawing/2014/main" id="{3F8AF731-D7DB-467E-90D1-0B6498DC52B8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725" name="TextBox 724">
          <a:extLst>
            <a:ext uri="{FF2B5EF4-FFF2-40B4-BE49-F238E27FC236}">
              <a16:creationId xmlns:a16="http://schemas.microsoft.com/office/drawing/2014/main" id="{3A41CA89-DCB8-436E-ADB1-17E61F637A02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726" name="TextBox 725">
          <a:extLst>
            <a:ext uri="{FF2B5EF4-FFF2-40B4-BE49-F238E27FC236}">
              <a16:creationId xmlns:a16="http://schemas.microsoft.com/office/drawing/2014/main" id="{20BEA30A-12D2-42FD-B086-175E9FAB381B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727" name="TextBox 726">
          <a:extLst>
            <a:ext uri="{FF2B5EF4-FFF2-40B4-BE49-F238E27FC236}">
              <a16:creationId xmlns:a16="http://schemas.microsoft.com/office/drawing/2014/main" id="{A07C2085-2B6A-402B-A511-8A0755273D10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728" name="TextBox 727">
          <a:extLst>
            <a:ext uri="{FF2B5EF4-FFF2-40B4-BE49-F238E27FC236}">
              <a16:creationId xmlns:a16="http://schemas.microsoft.com/office/drawing/2014/main" id="{6429F822-74CF-4617-8042-CBAC348135F1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729" name="TextBox 728">
          <a:extLst>
            <a:ext uri="{FF2B5EF4-FFF2-40B4-BE49-F238E27FC236}">
              <a16:creationId xmlns:a16="http://schemas.microsoft.com/office/drawing/2014/main" id="{CBBC1A4D-58B2-4DDC-A541-363559ABAE2E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730" name="TextBox 729">
          <a:extLst>
            <a:ext uri="{FF2B5EF4-FFF2-40B4-BE49-F238E27FC236}">
              <a16:creationId xmlns:a16="http://schemas.microsoft.com/office/drawing/2014/main" id="{843DA880-D3F3-4095-82D2-BA6C157AC500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731" name="TextBox 730">
          <a:extLst>
            <a:ext uri="{FF2B5EF4-FFF2-40B4-BE49-F238E27FC236}">
              <a16:creationId xmlns:a16="http://schemas.microsoft.com/office/drawing/2014/main" id="{DCC47E95-126C-480F-A17A-2A20BEC8432E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732" name="TextBox 731">
          <a:extLst>
            <a:ext uri="{FF2B5EF4-FFF2-40B4-BE49-F238E27FC236}">
              <a16:creationId xmlns:a16="http://schemas.microsoft.com/office/drawing/2014/main" id="{BA1B8DFB-3D4E-4838-9168-07DD4F003D55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733" name="TextBox 732">
          <a:extLst>
            <a:ext uri="{FF2B5EF4-FFF2-40B4-BE49-F238E27FC236}">
              <a16:creationId xmlns:a16="http://schemas.microsoft.com/office/drawing/2014/main" id="{D86E5A55-15BE-4986-984F-CDF5656AEF27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734" name="TextBox 733">
          <a:extLst>
            <a:ext uri="{FF2B5EF4-FFF2-40B4-BE49-F238E27FC236}">
              <a16:creationId xmlns:a16="http://schemas.microsoft.com/office/drawing/2014/main" id="{C51D6CFB-BEB4-413A-9EDE-9FBFADDFD282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735" name="TextBox 734">
          <a:extLst>
            <a:ext uri="{FF2B5EF4-FFF2-40B4-BE49-F238E27FC236}">
              <a16:creationId xmlns:a16="http://schemas.microsoft.com/office/drawing/2014/main" id="{9623CAF1-7342-4159-879B-1315521277EC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736" name="TextBox 735">
          <a:extLst>
            <a:ext uri="{FF2B5EF4-FFF2-40B4-BE49-F238E27FC236}">
              <a16:creationId xmlns:a16="http://schemas.microsoft.com/office/drawing/2014/main" id="{A27D871C-9FA0-4747-8996-CE0C3336BD17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737" name="TextBox 736">
          <a:extLst>
            <a:ext uri="{FF2B5EF4-FFF2-40B4-BE49-F238E27FC236}">
              <a16:creationId xmlns:a16="http://schemas.microsoft.com/office/drawing/2014/main" id="{DEDCCA44-533B-4AA6-A178-66B826E114B1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738" name="TextBox 737">
          <a:extLst>
            <a:ext uri="{FF2B5EF4-FFF2-40B4-BE49-F238E27FC236}">
              <a16:creationId xmlns:a16="http://schemas.microsoft.com/office/drawing/2014/main" id="{D8B0C08B-152C-4128-9F95-59147663FF4D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739" name="TextBox 738">
          <a:extLst>
            <a:ext uri="{FF2B5EF4-FFF2-40B4-BE49-F238E27FC236}">
              <a16:creationId xmlns:a16="http://schemas.microsoft.com/office/drawing/2014/main" id="{679FF6AB-4C61-4707-94E1-9D6A97B4A593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740" name="TextBox 739">
          <a:extLst>
            <a:ext uri="{FF2B5EF4-FFF2-40B4-BE49-F238E27FC236}">
              <a16:creationId xmlns:a16="http://schemas.microsoft.com/office/drawing/2014/main" id="{A6EF8D47-B9F6-4C84-ACCD-601A0A4429EB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741" name="TextBox 740">
          <a:extLst>
            <a:ext uri="{FF2B5EF4-FFF2-40B4-BE49-F238E27FC236}">
              <a16:creationId xmlns:a16="http://schemas.microsoft.com/office/drawing/2014/main" id="{7189BE2E-6A00-45AE-A6C6-1BFE83F1DBE8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5</xdr:row>
      <xdr:rowOff>0</xdr:rowOff>
    </xdr:from>
    <xdr:ext cx="65" cy="172227"/>
    <xdr:sp macro="" textlink="">
      <xdr:nvSpPr>
        <xdr:cNvPr id="742" name="TextBox 741">
          <a:extLst>
            <a:ext uri="{FF2B5EF4-FFF2-40B4-BE49-F238E27FC236}">
              <a16:creationId xmlns:a16="http://schemas.microsoft.com/office/drawing/2014/main" id="{34D99D42-3C23-434E-BF0E-A79463CBBD39}"/>
            </a:ext>
          </a:extLst>
        </xdr:cNvPr>
        <xdr:cNvSpPr txBox="1"/>
      </xdr:nvSpPr>
      <xdr:spPr>
        <a:xfrm>
          <a:off x="16649700" y="1000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5</xdr:row>
      <xdr:rowOff>0</xdr:rowOff>
    </xdr:from>
    <xdr:ext cx="65" cy="382727"/>
    <xdr:sp macro="" textlink="">
      <xdr:nvSpPr>
        <xdr:cNvPr id="743" name="TextBox 742">
          <a:extLst>
            <a:ext uri="{FF2B5EF4-FFF2-40B4-BE49-F238E27FC236}">
              <a16:creationId xmlns:a16="http://schemas.microsoft.com/office/drawing/2014/main" id="{6D262A81-C39E-4D63-BDD3-B11E4F961A15}"/>
            </a:ext>
          </a:extLst>
        </xdr:cNvPr>
        <xdr:cNvSpPr txBox="1"/>
      </xdr:nvSpPr>
      <xdr:spPr>
        <a:xfrm>
          <a:off x="16659225" y="1000125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744" name="TextBox 743">
          <a:extLst>
            <a:ext uri="{FF2B5EF4-FFF2-40B4-BE49-F238E27FC236}">
              <a16:creationId xmlns:a16="http://schemas.microsoft.com/office/drawing/2014/main" id="{440DF333-B936-4D7D-BECA-2A63F626FE86}"/>
            </a:ext>
          </a:extLst>
        </xdr:cNvPr>
        <xdr:cNvSpPr txBox="1"/>
      </xdr:nvSpPr>
      <xdr:spPr>
        <a:xfrm>
          <a:off x="16678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745" name="TextBox 744">
          <a:extLst>
            <a:ext uri="{FF2B5EF4-FFF2-40B4-BE49-F238E27FC236}">
              <a16:creationId xmlns:a16="http://schemas.microsoft.com/office/drawing/2014/main" id="{021D6709-B025-4654-A5D1-75F02A64FE87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746" name="TextBox 745">
          <a:extLst>
            <a:ext uri="{FF2B5EF4-FFF2-40B4-BE49-F238E27FC236}">
              <a16:creationId xmlns:a16="http://schemas.microsoft.com/office/drawing/2014/main" id="{B317DC41-EF8F-41D3-B5E8-728D8D4D2A7D}"/>
            </a:ext>
          </a:extLst>
        </xdr:cNvPr>
        <xdr:cNvSpPr txBox="1"/>
      </xdr:nvSpPr>
      <xdr:spPr>
        <a:xfrm>
          <a:off x="16659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747" name="TextBox 746">
          <a:extLst>
            <a:ext uri="{FF2B5EF4-FFF2-40B4-BE49-F238E27FC236}">
              <a16:creationId xmlns:a16="http://schemas.microsoft.com/office/drawing/2014/main" id="{E7E9CBD5-2647-4FC0-9144-BB44EA91A282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748" name="TextBox 747">
          <a:extLst>
            <a:ext uri="{FF2B5EF4-FFF2-40B4-BE49-F238E27FC236}">
              <a16:creationId xmlns:a16="http://schemas.microsoft.com/office/drawing/2014/main" id="{E2EF2FDC-8CCC-405D-8FB8-4F8C0FA66AC1}"/>
            </a:ext>
          </a:extLst>
        </xdr:cNvPr>
        <xdr:cNvSpPr txBox="1"/>
      </xdr:nvSpPr>
      <xdr:spPr>
        <a:xfrm>
          <a:off x="1665922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749" name="TextBox 748">
          <a:extLst>
            <a:ext uri="{FF2B5EF4-FFF2-40B4-BE49-F238E27FC236}">
              <a16:creationId xmlns:a16="http://schemas.microsoft.com/office/drawing/2014/main" id="{B4660FF4-0492-4A6A-8CE3-6DBB231162C4}"/>
            </a:ext>
          </a:extLst>
        </xdr:cNvPr>
        <xdr:cNvSpPr txBox="1"/>
      </xdr:nvSpPr>
      <xdr:spPr>
        <a:xfrm>
          <a:off x="16678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750" name="TextBox 749">
          <a:extLst>
            <a:ext uri="{FF2B5EF4-FFF2-40B4-BE49-F238E27FC236}">
              <a16:creationId xmlns:a16="http://schemas.microsoft.com/office/drawing/2014/main" id="{3F516290-1831-4988-98DB-212F4DD8D95A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751" name="TextBox 750">
          <a:extLst>
            <a:ext uri="{FF2B5EF4-FFF2-40B4-BE49-F238E27FC236}">
              <a16:creationId xmlns:a16="http://schemas.microsoft.com/office/drawing/2014/main" id="{2E847BDD-AC21-4590-8219-335B2E19EB63}"/>
            </a:ext>
          </a:extLst>
        </xdr:cNvPr>
        <xdr:cNvSpPr txBox="1"/>
      </xdr:nvSpPr>
      <xdr:spPr>
        <a:xfrm>
          <a:off x="16659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752" name="TextBox 751">
          <a:extLst>
            <a:ext uri="{FF2B5EF4-FFF2-40B4-BE49-F238E27FC236}">
              <a16:creationId xmlns:a16="http://schemas.microsoft.com/office/drawing/2014/main" id="{3FEEC290-A477-446A-AAFF-45BB102A8BA3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753" name="TextBox 752">
          <a:extLst>
            <a:ext uri="{FF2B5EF4-FFF2-40B4-BE49-F238E27FC236}">
              <a16:creationId xmlns:a16="http://schemas.microsoft.com/office/drawing/2014/main" id="{343118C0-71DF-4FD2-969D-84F2574308BC}"/>
            </a:ext>
          </a:extLst>
        </xdr:cNvPr>
        <xdr:cNvSpPr txBox="1"/>
      </xdr:nvSpPr>
      <xdr:spPr>
        <a:xfrm>
          <a:off x="1665922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754" name="TextBox 753">
          <a:extLst>
            <a:ext uri="{FF2B5EF4-FFF2-40B4-BE49-F238E27FC236}">
              <a16:creationId xmlns:a16="http://schemas.microsoft.com/office/drawing/2014/main" id="{A129CF70-376C-4FD0-909B-600568D7A611}"/>
            </a:ext>
          </a:extLst>
        </xdr:cNvPr>
        <xdr:cNvSpPr txBox="1"/>
      </xdr:nvSpPr>
      <xdr:spPr>
        <a:xfrm>
          <a:off x="16678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755" name="TextBox 754">
          <a:extLst>
            <a:ext uri="{FF2B5EF4-FFF2-40B4-BE49-F238E27FC236}">
              <a16:creationId xmlns:a16="http://schemas.microsoft.com/office/drawing/2014/main" id="{48AA1F08-689E-4376-842F-51692E9074FE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756" name="TextBox 755">
          <a:extLst>
            <a:ext uri="{FF2B5EF4-FFF2-40B4-BE49-F238E27FC236}">
              <a16:creationId xmlns:a16="http://schemas.microsoft.com/office/drawing/2014/main" id="{8E29531F-EC3E-49CF-A1C8-44ADE432C442}"/>
            </a:ext>
          </a:extLst>
        </xdr:cNvPr>
        <xdr:cNvSpPr txBox="1"/>
      </xdr:nvSpPr>
      <xdr:spPr>
        <a:xfrm>
          <a:off x="16659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757" name="TextBox 756">
          <a:extLst>
            <a:ext uri="{FF2B5EF4-FFF2-40B4-BE49-F238E27FC236}">
              <a16:creationId xmlns:a16="http://schemas.microsoft.com/office/drawing/2014/main" id="{AECD1087-0F27-4453-BC8C-28B2908FEC68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758" name="TextBox 757">
          <a:extLst>
            <a:ext uri="{FF2B5EF4-FFF2-40B4-BE49-F238E27FC236}">
              <a16:creationId xmlns:a16="http://schemas.microsoft.com/office/drawing/2014/main" id="{E6173157-F173-4E80-9787-CF4C7E021DF5}"/>
            </a:ext>
          </a:extLst>
        </xdr:cNvPr>
        <xdr:cNvSpPr txBox="1"/>
      </xdr:nvSpPr>
      <xdr:spPr>
        <a:xfrm>
          <a:off x="1665922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759" name="TextBox 758">
          <a:extLst>
            <a:ext uri="{FF2B5EF4-FFF2-40B4-BE49-F238E27FC236}">
              <a16:creationId xmlns:a16="http://schemas.microsoft.com/office/drawing/2014/main" id="{9DDA2003-4BE9-41A8-9283-9F010DB1F00A}"/>
            </a:ext>
          </a:extLst>
        </xdr:cNvPr>
        <xdr:cNvSpPr txBox="1"/>
      </xdr:nvSpPr>
      <xdr:spPr>
        <a:xfrm>
          <a:off x="16678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760" name="TextBox 759">
          <a:extLst>
            <a:ext uri="{FF2B5EF4-FFF2-40B4-BE49-F238E27FC236}">
              <a16:creationId xmlns:a16="http://schemas.microsoft.com/office/drawing/2014/main" id="{2F64BDEB-A0AD-48F2-8062-C84BB4E50D94}"/>
            </a:ext>
          </a:extLst>
        </xdr:cNvPr>
        <xdr:cNvSpPr txBox="1"/>
      </xdr:nvSpPr>
      <xdr:spPr>
        <a:xfrm>
          <a:off x="16659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761" name="TextBox 760">
          <a:extLst>
            <a:ext uri="{FF2B5EF4-FFF2-40B4-BE49-F238E27FC236}">
              <a16:creationId xmlns:a16="http://schemas.microsoft.com/office/drawing/2014/main" id="{2CE3DEA2-D481-4E38-B61A-95311D8A8863}"/>
            </a:ext>
          </a:extLst>
        </xdr:cNvPr>
        <xdr:cNvSpPr txBox="1"/>
      </xdr:nvSpPr>
      <xdr:spPr>
        <a:xfrm>
          <a:off x="16678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762" name="TextBox 761">
          <a:extLst>
            <a:ext uri="{FF2B5EF4-FFF2-40B4-BE49-F238E27FC236}">
              <a16:creationId xmlns:a16="http://schemas.microsoft.com/office/drawing/2014/main" id="{7E54CD29-85B2-435A-90FC-F4B523350358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763" name="TextBox 762">
          <a:extLst>
            <a:ext uri="{FF2B5EF4-FFF2-40B4-BE49-F238E27FC236}">
              <a16:creationId xmlns:a16="http://schemas.microsoft.com/office/drawing/2014/main" id="{E3A7959B-22B2-4DBB-9C96-C52C6783AEC3}"/>
            </a:ext>
          </a:extLst>
        </xdr:cNvPr>
        <xdr:cNvSpPr txBox="1"/>
      </xdr:nvSpPr>
      <xdr:spPr>
        <a:xfrm>
          <a:off x="16659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764" name="TextBox 763">
          <a:extLst>
            <a:ext uri="{FF2B5EF4-FFF2-40B4-BE49-F238E27FC236}">
              <a16:creationId xmlns:a16="http://schemas.microsoft.com/office/drawing/2014/main" id="{FA84DC27-2AB5-496E-A50E-5A416FC5FA97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765" name="TextBox 764">
          <a:extLst>
            <a:ext uri="{FF2B5EF4-FFF2-40B4-BE49-F238E27FC236}">
              <a16:creationId xmlns:a16="http://schemas.microsoft.com/office/drawing/2014/main" id="{5B1B6D83-5864-4436-A42F-EABC4EA7D50E}"/>
            </a:ext>
          </a:extLst>
        </xdr:cNvPr>
        <xdr:cNvSpPr txBox="1"/>
      </xdr:nvSpPr>
      <xdr:spPr>
        <a:xfrm>
          <a:off x="1665922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766" name="TextBox 765">
          <a:extLst>
            <a:ext uri="{FF2B5EF4-FFF2-40B4-BE49-F238E27FC236}">
              <a16:creationId xmlns:a16="http://schemas.microsoft.com/office/drawing/2014/main" id="{1FA78839-1FE1-4390-9147-FB9A33FBBA90}"/>
            </a:ext>
          </a:extLst>
        </xdr:cNvPr>
        <xdr:cNvSpPr txBox="1"/>
      </xdr:nvSpPr>
      <xdr:spPr>
        <a:xfrm>
          <a:off x="16678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767" name="TextBox 766">
          <a:extLst>
            <a:ext uri="{FF2B5EF4-FFF2-40B4-BE49-F238E27FC236}">
              <a16:creationId xmlns:a16="http://schemas.microsoft.com/office/drawing/2014/main" id="{AD91CA75-3457-4FBF-9266-FFB3B6009D57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768" name="TextBox 767">
          <a:extLst>
            <a:ext uri="{FF2B5EF4-FFF2-40B4-BE49-F238E27FC236}">
              <a16:creationId xmlns:a16="http://schemas.microsoft.com/office/drawing/2014/main" id="{01D0C12B-641E-4F69-AF25-9B588EFAC365}"/>
            </a:ext>
          </a:extLst>
        </xdr:cNvPr>
        <xdr:cNvSpPr txBox="1"/>
      </xdr:nvSpPr>
      <xdr:spPr>
        <a:xfrm>
          <a:off x="16659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769" name="TextBox 768">
          <a:extLst>
            <a:ext uri="{FF2B5EF4-FFF2-40B4-BE49-F238E27FC236}">
              <a16:creationId xmlns:a16="http://schemas.microsoft.com/office/drawing/2014/main" id="{3139BBF2-489D-44ED-8820-8D5ED33483F3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770" name="TextBox 769">
          <a:extLst>
            <a:ext uri="{FF2B5EF4-FFF2-40B4-BE49-F238E27FC236}">
              <a16:creationId xmlns:a16="http://schemas.microsoft.com/office/drawing/2014/main" id="{485C8E15-ECB2-469F-8D0A-A56BE6C2A766}"/>
            </a:ext>
          </a:extLst>
        </xdr:cNvPr>
        <xdr:cNvSpPr txBox="1"/>
      </xdr:nvSpPr>
      <xdr:spPr>
        <a:xfrm>
          <a:off x="1665922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771" name="TextBox 770">
          <a:extLst>
            <a:ext uri="{FF2B5EF4-FFF2-40B4-BE49-F238E27FC236}">
              <a16:creationId xmlns:a16="http://schemas.microsoft.com/office/drawing/2014/main" id="{9D8778BF-CC5E-4D0D-AD49-884A0126B1C9}"/>
            </a:ext>
          </a:extLst>
        </xdr:cNvPr>
        <xdr:cNvSpPr txBox="1"/>
      </xdr:nvSpPr>
      <xdr:spPr>
        <a:xfrm>
          <a:off x="16678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772" name="TextBox 771">
          <a:extLst>
            <a:ext uri="{FF2B5EF4-FFF2-40B4-BE49-F238E27FC236}">
              <a16:creationId xmlns:a16="http://schemas.microsoft.com/office/drawing/2014/main" id="{0ECBD660-CAAE-4241-83CD-AAB3BA6F13A0}"/>
            </a:ext>
          </a:extLst>
        </xdr:cNvPr>
        <xdr:cNvSpPr txBox="1"/>
      </xdr:nvSpPr>
      <xdr:spPr>
        <a:xfrm>
          <a:off x="16659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773" name="TextBox 772">
          <a:extLst>
            <a:ext uri="{FF2B5EF4-FFF2-40B4-BE49-F238E27FC236}">
              <a16:creationId xmlns:a16="http://schemas.microsoft.com/office/drawing/2014/main" id="{D7B47A1C-CC3A-411C-8376-16A4A81F4A22}"/>
            </a:ext>
          </a:extLst>
        </xdr:cNvPr>
        <xdr:cNvSpPr txBox="1"/>
      </xdr:nvSpPr>
      <xdr:spPr>
        <a:xfrm>
          <a:off x="16678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774" name="TextBox 773">
          <a:extLst>
            <a:ext uri="{FF2B5EF4-FFF2-40B4-BE49-F238E27FC236}">
              <a16:creationId xmlns:a16="http://schemas.microsoft.com/office/drawing/2014/main" id="{7B050E39-55C7-4A19-B8F0-84E20BAE1209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775" name="TextBox 774">
          <a:extLst>
            <a:ext uri="{FF2B5EF4-FFF2-40B4-BE49-F238E27FC236}">
              <a16:creationId xmlns:a16="http://schemas.microsoft.com/office/drawing/2014/main" id="{7159022B-4C1B-45C2-9CD4-4BB2A10C6F63}"/>
            </a:ext>
          </a:extLst>
        </xdr:cNvPr>
        <xdr:cNvSpPr txBox="1"/>
      </xdr:nvSpPr>
      <xdr:spPr>
        <a:xfrm>
          <a:off x="16659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776" name="TextBox 775">
          <a:extLst>
            <a:ext uri="{FF2B5EF4-FFF2-40B4-BE49-F238E27FC236}">
              <a16:creationId xmlns:a16="http://schemas.microsoft.com/office/drawing/2014/main" id="{D213A52B-65F7-4F3E-86C8-BC0610FC2115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777" name="TextBox 776">
          <a:extLst>
            <a:ext uri="{FF2B5EF4-FFF2-40B4-BE49-F238E27FC236}">
              <a16:creationId xmlns:a16="http://schemas.microsoft.com/office/drawing/2014/main" id="{81ACB106-5D3A-4E3E-979A-DEC9D371AED2}"/>
            </a:ext>
          </a:extLst>
        </xdr:cNvPr>
        <xdr:cNvSpPr txBox="1"/>
      </xdr:nvSpPr>
      <xdr:spPr>
        <a:xfrm>
          <a:off x="1665922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778" name="TextBox 777">
          <a:extLst>
            <a:ext uri="{FF2B5EF4-FFF2-40B4-BE49-F238E27FC236}">
              <a16:creationId xmlns:a16="http://schemas.microsoft.com/office/drawing/2014/main" id="{D3E37F24-F033-407B-A619-CBE5C5E0E4DD}"/>
            </a:ext>
          </a:extLst>
        </xdr:cNvPr>
        <xdr:cNvSpPr txBox="1"/>
      </xdr:nvSpPr>
      <xdr:spPr>
        <a:xfrm>
          <a:off x="16678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779" name="TextBox 778">
          <a:extLst>
            <a:ext uri="{FF2B5EF4-FFF2-40B4-BE49-F238E27FC236}">
              <a16:creationId xmlns:a16="http://schemas.microsoft.com/office/drawing/2014/main" id="{D11C41A2-B369-49ED-883B-4385884375B9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780" name="TextBox 779">
          <a:extLst>
            <a:ext uri="{FF2B5EF4-FFF2-40B4-BE49-F238E27FC236}">
              <a16:creationId xmlns:a16="http://schemas.microsoft.com/office/drawing/2014/main" id="{7D92A6B9-47C1-499E-8F71-28ED6FDE1BC6}"/>
            </a:ext>
          </a:extLst>
        </xdr:cNvPr>
        <xdr:cNvSpPr txBox="1"/>
      </xdr:nvSpPr>
      <xdr:spPr>
        <a:xfrm>
          <a:off x="16659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781" name="TextBox 780">
          <a:extLst>
            <a:ext uri="{FF2B5EF4-FFF2-40B4-BE49-F238E27FC236}">
              <a16:creationId xmlns:a16="http://schemas.microsoft.com/office/drawing/2014/main" id="{58F545AF-F415-4EB4-8CBE-D0CD127FE956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782" name="TextBox 781">
          <a:extLst>
            <a:ext uri="{FF2B5EF4-FFF2-40B4-BE49-F238E27FC236}">
              <a16:creationId xmlns:a16="http://schemas.microsoft.com/office/drawing/2014/main" id="{47013ECF-EF42-47EF-B814-899D0B490AE1}"/>
            </a:ext>
          </a:extLst>
        </xdr:cNvPr>
        <xdr:cNvSpPr txBox="1"/>
      </xdr:nvSpPr>
      <xdr:spPr>
        <a:xfrm>
          <a:off x="1665922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783" name="TextBox 782">
          <a:extLst>
            <a:ext uri="{FF2B5EF4-FFF2-40B4-BE49-F238E27FC236}">
              <a16:creationId xmlns:a16="http://schemas.microsoft.com/office/drawing/2014/main" id="{40DACD71-AD1F-4ADE-B44A-A1AE8D513E61}"/>
            </a:ext>
          </a:extLst>
        </xdr:cNvPr>
        <xdr:cNvSpPr txBox="1"/>
      </xdr:nvSpPr>
      <xdr:spPr>
        <a:xfrm>
          <a:off x="16678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784" name="TextBox 783">
          <a:extLst>
            <a:ext uri="{FF2B5EF4-FFF2-40B4-BE49-F238E27FC236}">
              <a16:creationId xmlns:a16="http://schemas.microsoft.com/office/drawing/2014/main" id="{AB6928A2-FD0D-4441-A41B-CB67DB5CB36F}"/>
            </a:ext>
          </a:extLst>
        </xdr:cNvPr>
        <xdr:cNvSpPr txBox="1"/>
      </xdr:nvSpPr>
      <xdr:spPr>
        <a:xfrm>
          <a:off x="16659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785" name="TextBox 784">
          <a:extLst>
            <a:ext uri="{FF2B5EF4-FFF2-40B4-BE49-F238E27FC236}">
              <a16:creationId xmlns:a16="http://schemas.microsoft.com/office/drawing/2014/main" id="{E0B45155-F3A6-4C31-B4F0-7B94065EEE92}"/>
            </a:ext>
          </a:extLst>
        </xdr:cNvPr>
        <xdr:cNvSpPr txBox="1"/>
      </xdr:nvSpPr>
      <xdr:spPr>
        <a:xfrm>
          <a:off x="16678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786" name="TextBox 785">
          <a:extLst>
            <a:ext uri="{FF2B5EF4-FFF2-40B4-BE49-F238E27FC236}">
              <a16:creationId xmlns:a16="http://schemas.microsoft.com/office/drawing/2014/main" id="{3DCF019C-8296-4EF4-903F-C03B5E2AC465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787" name="TextBox 786">
          <a:extLst>
            <a:ext uri="{FF2B5EF4-FFF2-40B4-BE49-F238E27FC236}">
              <a16:creationId xmlns:a16="http://schemas.microsoft.com/office/drawing/2014/main" id="{33EE9F68-FC96-4612-B9E6-64CFE422CBEE}"/>
            </a:ext>
          </a:extLst>
        </xdr:cNvPr>
        <xdr:cNvSpPr txBox="1"/>
      </xdr:nvSpPr>
      <xdr:spPr>
        <a:xfrm>
          <a:off x="16659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788" name="TextBox 787">
          <a:extLst>
            <a:ext uri="{FF2B5EF4-FFF2-40B4-BE49-F238E27FC236}">
              <a16:creationId xmlns:a16="http://schemas.microsoft.com/office/drawing/2014/main" id="{8908EF77-938E-4703-9D55-7F470119CC74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789" name="TextBox 788">
          <a:extLst>
            <a:ext uri="{FF2B5EF4-FFF2-40B4-BE49-F238E27FC236}">
              <a16:creationId xmlns:a16="http://schemas.microsoft.com/office/drawing/2014/main" id="{045519FA-D7D0-4578-BA48-560D377D8EE9}"/>
            </a:ext>
          </a:extLst>
        </xdr:cNvPr>
        <xdr:cNvSpPr txBox="1"/>
      </xdr:nvSpPr>
      <xdr:spPr>
        <a:xfrm>
          <a:off x="1665922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790" name="TextBox 789">
          <a:extLst>
            <a:ext uri="{FF2B5EF4-FFF2-40B4-BE49-F238E27FC236}">
              <a16:creationId xmlns:a16="http://schemas.microsoft.com/office/drawing/2014/main" id="{59D43A07-CE19-4E67-8B10-55537D3DCD89}"/>
            </a:ext>
          </a:extLst>
        </xdr:cNvPr>
        <xdr:cNvSpPr txBox="1"/>
      </xdr:nvSpPr>
      <xdr:spPr>
        <a:xfrm>
          <a:off x="16678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791" name="TextBox 790">
          <a:extLst>
            <a:ext uri="{FF2B5EF4-FFF2-40B4-BE49-F238E27FC236}">
              <a16:creationId xmlns:a16="http://schemas.microsoft.com/office/drawing/2014/main" id="{DD4E72F0-9C0B-44FD-B502-E2997497572F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792" name="TextBox 791">
          <a:extLst>
            <a:ext uri="{FF2B5EF4-FFF2-40B4-BE49-F238E27FC236}">
              <a16:creationId xmlns:a16="http://schemas.microsoft.com/office/drawing/2014/main" id="{256FAF5A-DFDE-40DE-B29A-5D4C7357DFCA}"/>
            </a:ext>
          </a:extLst>
        </xdr:cNvPr>
        <xdr:cNvSpPr txBox="1"/>
      </xdr:nvSpPr>
      <xdr:spPr>
        <a:xfrm>
          <a:off x="16659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793" name="TextBox 792">
          <a:extLst>
            <a:ext uri="{FF2B5EF4-FFF2-40B4-BE49-F238E27FC236}">
              <a16:creationId xmlns:a16="http://schemas.microsoft.com/office/drawing/2014/main" id="{B8187B1A-55F8-4FD6-AD3D-2F4F682D4904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794" name="TextBox 793">
          <a:extLst>
            <a:ext uri="{FF2B5EF4-FFF2-40B4-BE49-F238E27FC236}">
              <a16:creationId xmlns:a16="http://schemas.microsoft.com/office/drawing/2014/main" id="{F162A09E-2504-49C1-8970-A43F7E6049A6}"/>
            </a:ext>
          </a:extLst>
        </xdr:cNvPr>
        <xdr:cNvSpPr txBox="1"/>
      </xdr:nvSpPr>
      <xdr:spPr>
        <a:xfrm>
          <a:off x="1665922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795" name="TextBox 794">
          <a:extLst>
            <a:ext uri="{FF2B5EF4-FFF2-40B4-BE49-F238E27FC236}">
              <a16:creationId xmlns:a16="http://schemas.microsoft.com/office/drawing/2014/main" id="{440DD5EC-2AEF-42B9-AEF3-03C5E9FA8AAC}"/>
            </a:ext>
          </a:extLst>
        </xdr:cNvPr>
        <xdr:cNvSpPr txBox="1"/>
      </xdr:nvSpPr>
      <xdr:spPr>
        <a:xfrm>
          <a:off x="16678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796" name="TextBox 795">
          <a:extLst>
            <a:ext uri="{FF2B5EF4-FFF2-40B4-BE49-F238E27FC236}">
              <a16:creationId xmlns:a16="http://schemas.microsoft.com/office/drawing/2014/main" id="{E37E8CCD-DF08-4F69-98DC-DC65ECE0C78A}"/>
            </a:ext>
          </a:extLst>
        </xdr:cNvPr>
        <xdr:cNvSpPr txBox="1"/>
      </xdr:nvSpPr>
      <xdr:spPr>
        <a:xfrm>
          <a:off x="16659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797" name="TextBox 796">
          <a:extLst>
            <a:ext uri="{FF2B5EF4-FFF2-40B4-BE49-F238E27FC236}">
              <a16:creationId xmlns:a16="http://schemas.microsoft.com/office/drawing/2014/main" id="{E5FCBF11-4C47-4ECE-9888-0575910A0A28}"/>
            </a:ext>
          </a:extLst>
        </xdr:cNvPr>
        <xdr:cNvSpPr txBox="1"/>
      </xdr:nvSpPr>
      <xdr:spPr>
        <a:xfrm>
          <a:off x="16678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798" name="TextBox 797">
          <a:extLst>
            <a:ext uri="{FF2B5EF4-FFF2-40B4-BE49-F238E27FC236}">
              <a16:creationId xmlns:a16="http://schemas.microsoft.com/office/drawing/2014/main" id="{297201C8-A3E6-49FB-9A2E-1D44E176F56D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799" name="TextBox 798">
          <a:extLst>
            <a:ext uri="{FF2B5EF4-FFF2-40B4-BE49-F238E27FC236}">
              <a16:creationId xmlns:a16="http://schemas.microsoft.com/office/drawing/2014/main" id="{F8A67464-046C-4DAD-8A46-2CF5FA6826F9}"/>
            </a:ext>
          </a:extLst>
        </xdr:cNvPr>
        <xdr:cNvSpPr txBox="1"/>
      </xdr:nvSpPr>
      <xdr:spPr>
        <a:xfrm>
          <a:off x="16659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800" name="TextBox 799">
          <a:extLst>
            <a:ext uri="{FF2B5EF4-FFF2-40B4-BE49-F238E27FC236}">
              <a16:creationId xmlns:a16="http://schemas.microsoft.com/office/drawing/2014/main" id="{71F81DCF-FA08-49B4-9261-360F3E45990F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801" name="TextBox 800">
          <a:extLst>
            <a:ext uri="{FF2B5EF4-FFF2-40B4-BE49-F238E27FC236}">
              <a16:creationId xmlns:a16="http://schemas.microsoft.com/office/drawing/2014/main" id="{543B729A-5938-4F76-B6A1-406094AED69A}"/>
            </a:ext>
          </a:extLst>
        </xdr:cNvPr>
        <xdr:cNvSpPr txBox="1"/>
      </xdr:nvSpPr>
      <xdr:spPr>
        <a:xfrm>
          <a:off x="1665922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802" name="TextBox 801">
          <a:extLst>
            <a:ext uri="{FF2B5EF4-FFF2-40B4-BE49-F238E27FC236}">
              <a16:creationId xmlns:a16="http://schemas.microsoft.com/office/drawing/2014/main" id="{F0FEE1E6-6D41-4DF4-8094-D28ECBA13FFA}"/>
            </a:ext>
          </a:extLst>
        </xdr:cNvPr>
        <xdr:cNvSpPr txBox="1"/>
      </xdr:nvSpPr>
      <xdr:spPr>
        <a:xfrm>
          <a:off x="16678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803" name="TextBox 802">
          <a:extLst>
            <a:ext uri="{FF2B5EF4-FFF2-40B4-BE49-F238E27FC236}">
              <a16:creationId xmlns:a16="http://schemas.microsoft.com/office/drawing/2014/main" id="{723C639B-1A6B-4715-A6B7-12EF244DEC23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804" name="TextBox 803">
          <a:extLst>
            <a:ext uri="{FF2B5EF4-FFF2-40B4-BE49-F238E27FC236}">
              <a16:creationId xmlns:a16="http://schemas.microsoft.com/office/drawing/2014/main" id="{412E84B3-E937-482E-8B63-CEF098B4FCF1}"/>
            </a:ext>
          </a:extLst>
        </xdr:cNvPr>
        <xdr:cNvSpPr txBox="1"/>
      </xdr:nvSpPr>
      <xdr:spPr>
        <a:xfrm>
          <a:off x="16659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805" name="TextBox 804">
          <a:extLst>
            <a:ext uri="{FF2B5EF4-FFF2-40B4-BE49-F238E27FC236}">
              <a16:creationId xmlns:a16="http://schemas.microsoft.com/office/drawing/2014/main" id="{4E8BEB14-F6AB-4284-BD17-B16176E8E342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806" name="TextBox 805">
          <a:extLst>
            <a:ext uri="{FF2B5EF4-FFF2-40B4-BE49-F238E27FC236}">
              <a16:creationId xmlns:a16="http://schemas.microsoft.com/office/drawing/2014/main" id="{0C2FD8E6-5CAB-470C-B70E-7613A9BAC1B1}"/>
            </a:ext>
          </a:extLst>
        </xdr:cNvPr>
        <xdr:cNvSpPr txBox="1"/>
      </xdr:nvSpPr>
      <xdr:spPr>
        <a:xfrm>
          <a:off x="1665922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807" name="TextBox 806">
          <a:extLst>
            <a:ext uri="{FF2B5EF4-FFF2-40B4-BE49-F238E27FC236}">
              <a16:creationId xmlns:a16="http://schemas.microsoft.com/office/drawing/2014/main" id="{21AECC7C-BE2E-41E8-981D-6A4A3D2F7E5B}"/>
            </a:ext>
          </a:extLst>
        </xdr:cNvPr>
        <xdr:cNvSpPr txBox="1"/>
      </xdr:nvSpPr>
      <xdr:spPr>
        <a:xfrm>
          <a:off x="16678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808" name="TextBox 807">
          <a:extLst>
            <a:ext uri="{FF2B5EF4-FFF2-40B4-BE49-F238E27FC236}">
              <a16:creationId xmlns:a16="http://schemas.microsoft.com/office/drawing/2014/main" id="{AB86DA66-EA18-4300-A7C0-3A0E2BED47E7}"/>
            </a:ext>
          </a:extLst>
        </xdr:cNvPr>
        <xdr:cNvSpPr txBox="1"/>
      </xdr:nvSpPr>
      <xdr:spPr>
        <a:xfrm>
          <a:off x="16659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809" name="TextBox 808">
          <a:extLst>
            <a:ext uri="{FF2B5EF4-FFF2-40B4-BE49-F238E27FC236}">
              <a16:creationId xmlns:a16="http://schemas.microsoft.com/office/drawing/2014/main" id="{5A809677-C512-4388-BF9B-33DDD88CC9D5}"/>
            </a:ext>
          </a:extLst>
        </xdr:cNvPr>
        <xdr:cNvSpPr txBox="1"/>
      </xdr:nvSpPr>
      <xdr:spPr>
        <a:xfrm>
          <a:off x="16678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810" name="TextBox 809">
          <a:extLst>
            <a:ext uri="{FF2B5EF4-FFF2-40B4-BE49-F238E27FC236}">
              <a16:creationId xmlns:a16="http://schemas.microsoft.com/office/drawing/2014/main" id="{908401A3-F6AA-4FEC-9C85-CA4D53154367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811" name="TextBox 810">
          <a:extLst>
            <a:ext uri="{FF2B5EF4-FFF2-40B4-BE49-F238E27FC236}">
              <a16:creationId xmlns:a16="http://schemas.microsoft.com/office/drawing/2014/main" id="{62BF5C33-578E-4270-9FAF-E956D5FD33D7}"/>
            </a:ext>
          </a:extLst>
        </xdr:cNvPr>
        <xdr:cNvSpPr txBox="1"/>
      </xdr:nvSpPr>
      <xdr:spPr>
        <a:xfrm>
          <a:off x="16659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812" name="TextBox 811">
          <a:extLst>
            <a:ext uri="{FF2B5EF4-FFF2-40B4-BE49-F238E27FC236}">
              <a16:creationId xmlns:a16="http://schemas.microsoft.com/office/drawing/2014/main" id="{011A487B-544D-4127-9313-7448A6114A8A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813" name="TextBox 812">
          <a:extLst>
            <a:ext uri="{FF2B5EF4-FFF2-40B4-BE49-F238E27FC236}">
              <a16:creationId xmlns:a16="http://schemas.microsoft.com/office/drawing/2014/main" id="{AA4D4026-89E6-4954-A5FD-77A9731E9AE9}"/>
            </a:ext>
          </a:extLst>
        </xdr:cNvPr>
        <xdr:cNvSpPr txBox="1"/>
      </xdr:nvSpPr>
      <xdr:spPr>
        <a:xfrm>
          <a:off x="1665922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814" name="TextBox 813">
          <a:extLst>
            <a:ext uri="{FF2B5EF4-FFF2-40B4-BE49-F238E27FC236}">
              <a16:creationId xmlns:a16="http://schemas.microsoft.com/office/drawing/2014/main" id="{26774234-4883-4602-B452-E2727F229921}"/>
            </a:ext>
          </a:extLst>
        </xdr:cNvPr>
        <xdr:cNvSpPr txBox="1"/>
      </xdr:nvSpPr>
      <xdr:spPr>
        <a:xfrm>
          <a:off x="16678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815" name="TextBox 814">
          <a:extLst>
            <a:ext uri="{FF2B5EF4-FFF2-40B4-BE49-F238E27FC236}">
              <a16:creationId xmlns:a16="http://schemas.microsoft.com/office/drawing/2014/main" id="{BC7B8E87-52AC-4374-997F-E04300766610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816" name="TextBox 815">
          <a:extLst>
            <a:ext uri="{FF2B5EF4-FFF2-40B4-BE49-F238E27FC236}">
              <a16:creationId xmlns:a16="http://schemas.microsoft.com/office/drawing/2014/main" id="{3DC7EAE9-9EFA-4D48-9132-63D95B97CEFC}"/>
            </a:ext>
          </a:extLst>
        </xdr:cNvPr>
        <xdr:cNvSpPr txBox="1"/>
      </xdr:nvSpPr>
      <xdr:spPr>
        <a:xfrm>
          <a:off x="16659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817" name="TextBox 816">
          <a:extLst>
            <a:ext uri="{FF2B5EF4-FFF2-40B4-BE49-F238E27FC236}">
              <a16:creationId xmlns:a16="http://schemas.microsoft.com/office/drawing/2014/main" id="{437A8912-1E40-4E58-9647-11BA4A5A1B5D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818" name="TextBox 817">
          <a:extLst>
            <a:ext uri="{FF2B5EF4-FFF2-40B4-BE49-F238E27FC236}">
              <a16:creationId xmlns:a16="http://schemas.microsoft.com/office/drawing/2014/main" id="{1FE0D5C0-7CE9-496F-8707-DB0CC52E05BF}"/>
            </a:ext>
          </a:extLst>
        </xdr:cNvPr>
        <xdr:cNvSpPr txBox="1"/>
      </xdr:nvSpPr>
      <xdr:spPr>
        <a:xfrm>
          <a:off x="1665922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819" name="TextBox 818">
          <a:extLst>
            <a:ext uri="{FF2B5EF4-FFF2-40B4-BE49-F238E27FC236}">
              <a16:creationId xmlns:a16="http://schemas.microsoft.com/office/drawing/2014/main" id="{6FC5C3BA-B705-4F4F-A968-290D7A54C3F2}"/>
            </a:ext>
          </a:extLst>
        </xdr:cNvPr>
        <xdr:cNvSpPr txBox="1"/>
      </xdr:nvSpPr>
      <xdr:spPr>
        <a:xfrm>
          <a:off x="16678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820" name="TextBox 819">
          <a:extLst>
            <a:ext uri="{FF2B5EF4-FFF2-40B4-BE49-F238E27FC236}">
              <a16:creationId xmlns:a16="http://schemas.microsoft.com/office/drawing/2014/main" id="{239586A5-551B-48B0-B8E3-258C6E4D9B86}"/>
            </a:ext>
          </a:extLst>
        </xdr:cNvPr>
        <xdr:cNvSpPr txBox="1"/>
      </xdr:nvSpPr>
      <xdr:spPr>
        <a:xfrm>
          <a:off x="16659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1333500</xdr:colOff>
      <xdr:row>0</xdr:row>
      <xdr:rowOff>0</xdr:rowOff>
    </xdr:from>
    <xdr:ext cx="65" cy="1222654"/>
    <xdr:sp macro="" textlink="">
      <xdr:nvSpPr>
        <xdr:cNvPr id="821" name="TextBox 820">
          <a:extLst>
            <a:ext uri="{FF2B5EF4-FFF2-40B4-BE49-F238E27FC236}">
              <a16:creationId xmlns:a16="http://schemas.microsoft.com/office/drawing/2014/main" id="{0EDFA632-3B84-405A-93D7-5B471AD29F68}"/>
            </a:ext>
          </a:extLst>
        </xdr:cNvPr>
        <xdr:cNvSpPr txBox="1"/>
      </xdr:nvSpPr>
      <xdr:spPr>
        <a:xfrm>
          <a:off x="1350645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822" name="TextBox 821">
          <a:extLst>
            <a:ext uri="{FF2B5EF4-FFF2-40B4-BE49-F238E27FC236}">
              <a16:creationId xmlns:a16="http://schemas.microsoft.com/office/drawing/2014/main" id="{C3D51D0F-DC9E-4E80-9F87-4543EBCACD85}"/>
            </a:ext>
          </a:extLst>
        </xdr:cNvPr>
        <xdr:cNvSpPr txBox="1"/>
      </xdr:nvSpPr>
      <xdr:spPr>
        <a:xfrm>
          <a:off x="135064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839927"/>
    <xdr:sp macro="" textlink="">
      <xdr:nvSpPr>
        <xdr:cNvPr id="823" name="TextBox 822">
          <a:extLst>
            <a:ext uri="{FF2B5EF4-FFF2-40B4-BE49-F238E27FC236}">
              <a16:creationId xmlns:a16="http://schemas.microsoft.com/office/drawing/2014/main" id="{709FB35B-D0FB-4498-BD6D-1D9B219F96B4}"/>
            </a:ext>
          </a:extLst>
        </xdr:cNvPr>
        <xdr:cNvSpPr txBox="1"/>
      </xdr:nvSpPr>
      <xdr:spPr>
        <a:xfrm>
          <a:off x="135064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824" name="TextBox 823">
          <a:extLst>
            <a:ext uri="{FF2B5EF4-FFF2-40B4-BE49-F238E27FC236}">
              <a16:creationId xmlns:a16="http://schemas.microsoft.com/office/drawing/2014/main" id="{69650860-01E1-4C0E-8B9C-61AFA422A76D}"/>
            </a:ext>
          </a:extLst>
        </xdr:cNvPr>
        <xdr:cNvSpPr txBox="1"/>
      </xdr:nvSpPr>
      <xdr:spPr>
        <a:xfrm>
          <a:off x="135064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382727"/>
    <xdr:sp macro="" textlink="">
      <xdr:nvSpPr>
        <xdr:cNvPr id="825" name="TextBox 824">
          <a:extLst>
            <a:ext uri="{FF2B5EF4-FFF2-40B4-BE49-F238E27FC236}">
              <a16:creationId xmlns:a16="http://schemas.microsoft.com/office/drawing/2014/main" id="{6A06FBDE-E51F-4912-96EE-2E654B65141F}"/>
            </a:ext>
          </a:extLst>
        </xdr:cNvPr>
        <xdr:cNvSpPr txBox="1"/>
      </xdr:nvSpPr>
      <xdr:spPr>
        <a:xfrm>
          <a:off x="135064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1333500</xdr:colOff>
      <xdr:row>0</xdr:row>
      <xdr:rowOff>0</xdr:rowOff>
    </xdr:from>
    <xdr:ext cx="65" cy="1222654"/>
    <xdr:sp macro="" textlink="">
      <xdr:nvSpPr>
        <xdr:cNvPr id="826" name="TextBox 825">
          <a:extLst>
            <a:ext uri="{FF2B5EF4-FFF2-40B4-BE49-F238E27FC236}">
              <a16:creationId xmlns:a16="http://schemas.microsoft.com/office/drawing/2014/main" id="{BADFD1CF-56EC-4B43-8ED3-04DE0997D4F2}"/>
            </a:ext>
          </a:extLst>
        </xdr:cNvPr>
        <xdr:cNvSpPr txBox="1"/>
      </xdr:nvSpPr>
      <xdr:spPr>
        <a:xfrm>
          <a:off x="1350645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827" name="TextBox 826">
          <a:extLst>
            <a:ext uri="{FF2B5EF4-FFF2-40B4-BE49-F238E27FC236}">
              <a16:creationId xmlns:a16="http://schemas.microsoft.com/office/drawing/2014/main" id="{8E1ADBFA-787B-409F-9204-F38ED9A849C6}"/>
            </a:ext>
          </a:extLst>
        </xdr:cNvPr>
        <xdr:cNvSpPr txBox="1"/>
      </xdr:nvSpPr>
      <xdr:spPr>
        <a:xfrm>
          <a:off x="135064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839927"/>
    <xdr:sp macro="" textlink="">
      <xdr:nvSpPr>
        <xdr:cNvPr id="828" name="TextBox 827">
          <a:extLst>
            <a:ext uri="{FF2B5EF4-FFF2-40B4-BE49-F238E27FC236}">
              <a16:creationId xmlns:a16="http://schemas.microsoft.com/office/drawing/2014/main" id="{1303D126-551B-4062-AA08-4027B38F756D}"/>
            </a:ext>
          </a:extLst>
        </xdr:cNvPr>
        <xdr:cNvSpPr txBox="1"/>
      </xdr:nvSpPr>
      <xdr:spPr>
        <a:xfrm>
          <a:off x="135064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829" name="TextBox 828">
          <a:extLst>
            <a:ext uri="{FF2B5EF4-FFF2-40B4-BE49-F238E27FC236}">
              <a16:creationId xmlns:a16="http://schemas.microsoft.com/office/drawing/2014/main" id="{53EED891-0FD0-4528-8750-166F32C8E39D}"/>
            </a:ext>
          </a:extLst>
        </xdr:cNvPr>
        <xdr:cNvSpPr txBox="1"/>
      </xdr:nvSpPr>
      <xdr:spPr>
        <a:xfrm>
          <a:off x="135064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382727"/>
    <xdr:sp macro="" textlink="">
      <xdr:nvSpPr>
        <xdr:cNvPr id="830" name="TextBox 829">
          <a:extLst>
            <a:ext uri="{FF2B5EF4-FFF2-40B4-BE49-F238E27FC236}">
              <a16:creationId xmlns:a16="http://schemas.microsoft.com/office/drawing/2014/main" id="{9511AB68-6EB2-4C85-921C-5CD05C1A1566}"/>
            </a:ext>
          </a:extLst>
        </xdr:cNvPr>
        <xdr:cNvSpPr txBox="1"/>
      </xdr:nvSpPr>
      <xdr:spPr>
        <a:xfrm>
          <a:off x="135064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1333500</xdr:colOff>
      <xdr:row>0</xdr:row>
      <xdr:rowOff>0</xdr:rowOff>
    </xdr:from>
    <xdr:ext cx="65" cy="1222654"/>
    <xdr:sp macro="" textlink="">
      <xdr:nvSpPr>
        <xdr:cNvPr id="831" name="TextBox 830">
          <a:extLst>
            <a:ext uri="{FF2B5EF4-FFF2-40B4-BE49-F238E27FC236}">
              <a16:creationId xmlns:a16="http://schemas.microsoft.com/office/drawing/2014/main" id="{D857C810-3EFF-4C04-B52E-CB0B47520C8B}"/>
            </a:ext>
          </a:extLst>
        </xdr:cNvPr>
        <xdr:cNvSpPr txBox="1"/>
      </xdr:nvSpPr>
      <xdr:spPr>
        <a:xfrm>
          <a:off x="1350645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839927"/>
    <xdr:sp macro="" textlink="">
      <xdr:nvSpPr>
        <xdr:cNvPr id="832" name="TextBox 831">
          <a:extLst>
            <a:ext uri="{FF2B5EF4-FFF2-40B4-BE49-F238E27FC236}">
              <a16:creationId xmlns:a16="http://schemas.microsoft.com/office/drawing/2014/main" id="{BCDA037E-2743-46EB-B44B-907718D9C825}"/>
            </a:ext>
          </a:extLst>
        </xdr:cNvPr>
        <xdr:cNvSpPr txBox="1"/>
      </xdr:nvSpPr>
      <xdr:spPr>
        <a:xfrm>
          <a:off x="135064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1333500</xdr:colOff>
      <xdr:row>0</xdr:row>
      <xdr:rowOff>0</xdr:rowOff>
    </xdr:from>
    <xdr:ext cx="65" cy="1222654"/>
    <xdr:sp macro="" textlink="">
      <xdr:nvSpPr>
        <xdr:cNvPr id="833" name="TextBox 832">
          <a:extLst>
            <a:ext uri="{FF2B5EF4-FFF2-40B4-BE49-F238E27FC236}">
              <a16:creationId xmlns:a16="http://schemas.microsoft.com/office/drawing/2014/main" id="{83538257-D870-4601-98D8-85D8B25A939A}"/>
            </a:ext>
          </a:extLst>
        </xdr:cNvPr>
        <xdr:cNvSpPr txBox="1"/>
      </xdr:nvSpPr>
      <xdr:spPr>
        <a:xfrm>
          <a:off x="1350645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834" name="TextBox 833">
          <a:extLst>
            <a:ext uri="{FF2B5EF4-FFF2-40B4-BE49-F238E27FC236}">
              <a16:creationId xmlns:a16="http://schemas.microsoft.com/office/drawing/2014/main" id="{65615789-D57B-4ED8-B934-6EFA91696276}"/>
            </a:ext>
          </a:extLst>
        </xdr:cNvPr>
        <xdr:cNvSpPr txBox="1"/>
      </xdr:nvSpPr>
      <xdr:spPr>
        <a:xfrm>
          <a:off x="135064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839927"/>
    <xdr:sp macro="" textlink="">
      <xdr:nvSpPr>
        <xdr:cNvPr id="835" name="TextBox 834">
          <a:extLst>
            <a:ext uri="{FF2B5EF4-FFF2-40B4-BE49-F238E27FC236}">
              <a16:creationId xmlns:a16="http://schemas.microsoft.com/office/drawing/2014/main" id="{78BA30BA-6A74-4844-A72B-67D40D8E1AC3}"/>
            </a:ext>
          </a:extLst>
        </xdr:cNvPr>
        <xdr:cNvSpPr txBox="1"/>
      </xdr:nvSpPr>
      <xdr:spPr>
        <a:xfrm>
          <a:off x="135064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836" name="TextBox 835">
          <a:extLst>
            <a:ext uri="{FF2B5EF4-FFF2-40B4-BE49-F238E27FC236}">
              <a16:creationId xmlns:a16="http://schemas.microsoft.com/office/drawing/2014/main" id="{0E273F94-2A59-4283-9D04-0B0CFEA35E12}"/>
            </a:ext>
          </a:extLst>
        </xdr:cNvPr>
        <xdr:cNvSpPr txBox="1"/>
      </xdr:nvSpPr>
      <xdr:spPr>
        <a:xfrm>
          <a:off x="135064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382727"/>
    <xdr:sp macro="" textlink="">
      <xdr:nvSpPr>
        <xdr:cNvPr id="837" name="TextBox 836">
          <a:extLst>
            <a:ext uri="{FF2B5EF4-FFF2-40B4-BE49-F238E27FC236}">
              <a16:creationId xmlns:a16="http://schemas.microsoft.com/office/drawing/2014/main" id="{182AC14B-C309-4E5D-9179-F802032F7ED9}"/>
            </a:ext>
          </a:extLst>
        </xdr:cNvPr>
        <xdr:cNvSpPr txBox="1"/>
      </xdr:nvSpPr>
      <xdr:spPr>
        <a:xfrm>
          <a:off x="135064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1333500</xdr:colOff>
      <xdr:row>0</xdr:row>
      <xdr:rowOff>0</xdr:rowOff>
    </xdr:from>
    <xdr:ext cx="65" cy="1222654"/>
    <xdr:sp macro="" textlink="">
      <xdr:nvSpPr>
        <xdr:cNvPr id="838" name="TextBox 837">
          <a:extLst>
            <a:ext uri="{FF2B5EF4-FFF2-40B4-BE49-F238E27FC236}">
              <a16:creationId xmlns:a16="http://schemas.microsoft.com/office/drawing/2014/main" id="{773F46E3-27F2-4974-8B9D-9D0E957A91A9}"/>
            </a:ext>
          </a:extLst>
        </xdr:cNvPr>
        <xdr:cNvSpPr txBox="1"/>
      </xdr:nvSpPr>
      <xdr:spPr>
        <a:xfrm>
          <a:off x="1350645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839927"/>
    <xdr:sp macro="" textlink="">
      <xdr:nvSpPr>
        <xdr:cNvPr id="839" name="TextBox 838">
          <a:extLst>
            <a:ext uri="{FF2B5EF4-FFF2-40B4-BE49-F238E27FC236}">
              <a16:creationId xmlns:a16="http://schemas.microsoft.com/office/drawing/2014/main" id="{F569D7F0-9450-440C-9B34-E49E8C4FE119}"/>
            </a:ext>
          </a:extLst>
        </xdr:cNvPr>
        <xdr:cNvSpPr txBox="1"/>
      </xdr:nvSpPr>
      <xdr:spPr>
        <a:xfrm>
          <a:off x="135064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1333500</xdr:colOff>
      <xdr:row>0</xdr:row>
      <xdr:rowOff>0</xdr:rowOff>
    </xdr:from>
    <xdr:ext cx="65" cy="1222654"/>
    <xdr:sp macro="" textlink="">
      <xdr:nvSpPr>
        <xdr:cNvPr id="840" name="TextBox 839">
          <a:extLst>
            <a:ext uri="{FF2B5EF4-FFF2-40B4-BE49-F238E27FC236}">
              <a16:creationId xmlns:a16="http://schemas.microsoft.com/office/drawing/2014/main" id="{D939063F-7AAA-4570-B738-A417049FDDE3}"/>
            </a:ext>
          </a:extLst>
        </xdr:cNvPr>
        <xdr:cNvSpPr txBox="1"/>
      </xdr:nvSpPr>
      <xdr:spPr>
        <a:xfrm>
          <a:off x="1350645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841" name="TextBox 840">
          <a:extLst>
            <a:ext uri="{FF2B5EF4-FFF2-40B4-BE49-F238E27FC236}">
              <a16:creationId xmlns:a16="http://schemas.microsoft.com/office/drawing/2014/main" id="{FF7885C4-3130-4B44-89F9-5DBBD99D79A8}"/>
            </a:ext>
          </a:extLst>
        </xdr:cNvPr>
        <xdr:cNvSpPr txBox="1"/>
      </xdr:nvSpPr>
      <xdr:spPr>
        <a:xfrm>
          <a:off x="135064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839927"/>
    <xdr:sp macro="" textlink="">
      <xdr:nvSpPr>
        <xdr:cNvPr id="842" name="TextBox 841">
          <a:extLst>
            <a:ext uri="{FF2B5EF4-FFF2-40B4-BE49-F238E27FC236}">
              <a16:creationId xmlns:a16="http://schemas.microsoft.com/office/drawing/2014/main" id="{342920FF-8CD6-45A0-A5BF-1FEB96628E2B}"/>
            </a:ext>
          </a:extLst>
        </xdr:cNvPr>
        <xdr:cNvSpPr txBox="1"/>
      </xdr:nvSpPr>
      <xdr:spPr>
        <a:xfrm>
          <a:off x="135064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843" name="TextBox 842">
          <a:extLst>
            <a:ext uri="{FF2B5EF4-FFF2-40B4-BE49-F238E27FC236}">
              <a16:creationId xmlns:a16="http://schemas.microsoft.com/office/drawing/2014/main" id="{F607A426-8925-45EE-A72B-3C06F7558290}"/>
            </a:ext>
          </a:extLst>
        </xdr:cNvPr>
        <xdr:cNvSpPr txBox="1"/>
      </xdr:nvSpPr>
      <xdr:spPr>
        <a:xfrm>
          <a:off x="135064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382727"/>
    <xdr:sp macro="" textlink="">
      <xdr:nvSpPr>
        <xdr:cNvPr id="844" name="TextBox 843">
          <a:extLst>
            <a:ext uri="{FF2B5EF4-FFF2-40B4-BE49-F238E27FC236}">
              <a16:creationId xmlns:a16="http://schemas.microsoft.com/office/drawing/2014/main" id="{035EFE92-826F-43C7-BC6E-A35B5D77D5A7}"/>
            </a:ext>
          </a:extLst>
        </xdr:cNvPr>
        <xdr:cNvSpPr txBox="1"/>
      </xdr:nvSpPr>
      <xdr:spPr>
        <a:xfrm>
          <a:off x="135064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1333500</xdr:colOff>
      <xdr:row>0</xdr:row>
      <xdr:rowOff>0</xdr:rowOff>
    </xdr:from>
    <xdr:ext cx="65" cy="1222654"/>
    <xdr:sp macro="" textlink="">
      <xdr:nvSpPr>
        <xdr:cNvPr id="845" name="TextBox 844">
          <a:extLst>
            <a:ext uri="{FF2B5EF4-FFF2-40B4-BE49-F238E27FC236}">
              <a16:creationId xmlns:a16="http://schemas.microsoft.com/office/drawing/2014/main" id="{CB87E4A0-66B5-47D2-806D-ED49FDB283CC}"/>
            </a:ext>
          </a:extLst>
        </xdr:cNvPr>
        <xdr:cNvSpPr txBox="1"/>
      </xdr:nvSpPr>
      <xdr:spPr>
        <a:xfrm>
          <a:off x="1350645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846" name="TextBox 845">
          <a:extLst>
            <a:ext uri="{FF2B5EF4-FFF2-40B4-BE49-F238E27FC236}">
              <a16:creationId xmlns:a16="http://schemas.microsoft.com/office/drawing/2014/main" id="{4BBBBEF7-063A-4DEB-8D6C-6CC2CC8A05BD}"/>
            </a:ext>
          </a:extLst>
        </xdr:cNvPr>
        <xdr:cNvSpPr txBox="1"/>
      </xdr:nvSpPr>
      <xdr:spPr>
        <a:xfrm>
          <a:off x="135064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839927"/>
    <xdr:sp macro="" textlink="">
      <xdr:nvSpPr>
        <xdr:cNvPr id="847" name="TextBox 846">
          <a:extLst>
            <a:ext uri="{FF2B5EF4-FFF2-40B4-BE49-F238E27FC236}">
              <a16:creationId xmlns:a16="http://schemas.microsoft.com/office/drawing/2014/main" id="{59A8BE8D-BD52-4DC1-B84F-0C77FA2928E7}"/>
            </a:ext>
          </a:extLst>
        </xdr:cNvPr>
        <xdr:cNvSpPr txBox="1"/>
      </xdr:nvSpPr>
      <xdr:spPr>
        <a:xfrm>
          <a:off x="135064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848" name="TextBox 847">
          <a:extLst>
            <a:ext uri="{FF2B5EF4-FFF2-40B4-BE49-F238E27FC236}">
              <a16:creationId xmlns:a16="http://schemas.microsoft.com/office/drawing/2014/main" id="{3442CD96-7755-4990-982E-C1755AD0F8EC}"/>
            </a:ext>
          </a:extLst>
        </xdr:cNvPr>
        <xdr:cNvSpPr txBox="1"/>
      </xdr:nvSpPr>
      <xdr:spPr>
        <a:xfrm>
          <a:off x="135064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382727"/>
    <xdr:sp macro="" textlink="">
      <xdr:nvSpPr>
        <xdr:cNvPr id="849" name="TextBox 848">
          <a:extLst>
            <a:ext uri="{FF2B5EF4-FFF2-40B4-BE49-F238E27FC236}">
              <a16:creationId xmlns:a16="http://schemas.microsoft.com/office/drawing/2014/main" id="{0D22C996-A629-4CD2-8057-1DE71CF92DC0}"/>
            </a:ext>
          </a:extLst>
        </xdr:cNvPr>
        <xdr:cNvSpPr txBox="1"/>
      </xdr:nvSpPr>
      <xdr:spPr>
        <a:xfrm>
          <a:off x="135064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1333500</xdr:colOff>
      <xdr:row>0</xdr:row>
      <xdr:rowOff>0</xdr:rowOff>
    </xdr:from>
    <xdr:ext cx="65" cy="1222654"/>
    <xdr:sp macro="" textlink="">
      <xdr:nvSpPr>
        <xdr:cNvPr id="850" name="TextBox 849">
          <a:extLst>
            <a:ext uri="{FF2B5EF4-FFF2-40B4-BE49-F238E27FC236}">
              <a16:creationId xmlns:a16="http://schemas.microsoft.com/office/drawing/2014/main" id="{20B6EA01-EF93-4174-BFE2-C6EB7A0039D2}"/>
            </a:ext>
          </a:extLst>
        </xdr:cNvPr>
        <xdr:cNvSpPr txBox="1"/>
      </xdr:nvSpPr>
      <xdr:spPr>
        <a:xfrm>
          <a:off x="1350645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851" name="TextBox 850">
          <a:extLst>
            <a:ext uri="{FF2B5EF4-FFF2-40B4-BE49-F238E27FC236}">
              <a16:creationId xmlns:a16="http://schemas.microsoft.com/office/drawing/2014/main" id="{896CCBEA-122A-4D2E-9CF8-FF346B244355}"/>
            </a:ext>
          </a:extLst>
        </xdr:cNvPr>
        <xdr:cNvSpPr txBox="1"/>
      </xdr:nvSpPr>
      <xdr:spPr>
        <a:xfrm>
          <a:off x="135064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839927"/>
    <xdr:sp macro="" textlink="">
      <xdr:nvSpPr>
        <xdr:cNvPr id="852" name="TextBox 851">
          <a:extLst>
            <a:ext uri="{FF2B5EF4-FFF2-40B4-BE49-F238E27FC236}">
              <a16:creationId xmlns:a16="http://schemas.microsoft.com/office/drawing/2014/main" id="{C1D79D7D-7479-4EE9-9D66-82BAB7028A04}"/>
            </a:ext>
          </a:extLst>
        </xdr:cNvPr>
        <xdr:cNvSpPr txBox="1"/>
      </xdr:nvSpPr>
      <xdr:spPr>
        <a:xfrm>
          <a:off x="135064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853" name="TextBox 852">
          <a:extLst>
            <a:ext uri="{FF2B5EF4-FFF2-40B4-BE49-F238E27FC236}">
              <a16:creationId xmlns:a16="http://schemas.microsoft.com/office/drawing/2014/main" id="{31D0C65B-B351-45FA-9336-5C54C0C110A8}"/>
            </a:ext>
          </a:extLst>
        </xdr:cNvPr>
        <xdr:cNvSpPr txBox="1"/>
      </xdr:nvSpPr>
      <xdr:spPr>
        <a:xfrm>
          <a:off x="135064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382727"/>
    <xdr:sp macro="" textlink="">
      <xdr:nvSpPr>
        <xdr:cNvPr id="854" name="TextBox 853">
          <a:extLst>
            <a:ext uri="{FF2B5EF4-FFF2-40B4-BE49-F238E27FC236}">
              <a16:creationId xmlns:a16="http://schemas.microsoft.com/office/drawing/2014/main" id="{5A0601DA-18DA-468B-9218-20290D2EFE8B}"/>
            </a:ext>
          </a:extLst>
        </xdr:cNvPr>
        <xdr:cNvSpPr txBox="1"/>
      </xdr:nvSpPr>
      <xdr:spPr>
        <a:xfrm>
          <a:off x="135064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1333500</xdr:colOff>
      <xdr:row>0</xdr:row>
      <xdr:rowOff>0</xdr:rowOff>
    </xdr:from>
    <xdr:ext cx="65" cy="1222654"/>
    <xdr:sp macro="" textlink="">
      <xdr:nvSpPr>
        <xdr:cNvPr id="855" name="TextBox 854">
          <a:extLst>
            <a:ext uri="{FF2B5EF4-FFF2-40B4-BE49-F238E27FC236}">
              <a16:creationId xmlns:a16="http://schemas.microsoft.com/office/drawing/2014/main" id="{245BCC94-F728-4822-91D5-238B40B4F621}"/>
            </a:ext>
          </a:extLst>
        </xdr:cNvPr>
        <xdr:cNvSpPr txBox="1"/>
      </xdr:nvSpPr>
      <xdr:spPr>
        <a:xfrm>
          <a:off x="1350645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856" name="TextBox 855">
          <a:extLst>
            <a:ext uri="{FF2B5EF4-FFF2-40B4-BE49-F238E27FC236}">
              <a16:creationId xmlns:a16="http://schemas.microsoft.com/office/drawing/2014/main" id="{1758EBAE-324D-40CF-B76F-C8A063DFE481}"/>
            </a:ext>
          </a:extLst>
        </xdr:cNvPr>
        <xdr:cNvSpPr txBox="1"/>
      </xdr:nvSpPr>
      <xdr:spPr>
        <a:xfrm>
          <a:off x="135064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839927"/>
    <xdr:sp macro="" textlink="">
      <xdr:nvSpPr>
        <xdr:cNvPr id="857" name="TextBox 856">
          <a:extLst>
            <a:ext uri="{FF2B5EF4-FFF2-40B4-BE49-F238E27FC236}">
              <a16:creationId xmlns:a16="http://schemas.microsoft.com/office/drawing/2014/main" id="{77D6555B-A029-46FE-A27A-986809B0B7FD}"/>
            </a:ext>
          </a:extLst>
        </xdr:cNvPr>
        <xdr:cNvSpPr txBox="1"/>
      </xdr:nvSpPr>
      <xdr:spPr>
        <a:xfrm>
          <a:off x="135064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858" name="TextBox 857">
          <a:extLst>
            <a:ext uri="{FF2B5EF4-FFF2-40B4-BE49-F238E27FC236}">
              <a16:creationId xmlns:a16="http://schemas.microsoft.com/office/drawing/2014/main" id="{A3E4F09A-FDBC-4551-BAFD-DE3B3D8D48E7}"/>
            </a:ext>
          </a:extLst>
        </xdr:cNvPr>
        <xdr:cNvSpPr txBox="1"/>
      </xdr:nvSpPr>
      <xdr:spPr>
        <a:xfrm>
          <a:off x="135064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382727"/>
    <xdr:sp macro="" textlink="">
      <xdr:nvSpPr>
        <xdr:cNvPr id="859" name="TextBox 858">
          <a:extLst>
            <a:ext uri="{FF2B5EF4-FFF2-40B4-BE49-F238E27FC236}">
              <a16:creationId xmlns:a16="http://schemas.microsoft.com/office/drawing/2014/main" id="{2B966DED-818D-4992-95D8-9165F026437F}"/>
            </a:ext>
          </a:extLst>
        </xdr:cNvPr>
        <xdr:cNvSpPr txBox="1"/>
      </xdr:nvSpPr>
      <xdr:spPr>
        <a:xfrm>
          <a:off x="135064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1333500</xdr:colOff>
      <xdr:row>0</xdr:row>
      <xdr:rowOff>0</xdr:rowOff>
    </xdr:from>
    <xdr:ext cx="65" cy="1222654"/>
    <xdr:sp macro="" textlink="">
      <xdr:nvSpPr>
        <xdr:cNvPr id="860" name="TextBox 859">
          <a:extLst>
            <a:ext uri="{FF2B5EF4-FFF2-40B4-BE49-F238E27FC236}">
              <a16:creationId xmlns:a16="http://schemas.microsoft.com/office/drawing/2014/main" id="{44ACCDF2-FD79-43DB-AAE6-548C6EA74EE7}"/>
            </a:ext>
          </a:extLst>
        </xdr:cNvPr>
        <xdr:cNvSpPr txBox="1"/>
      </xdr:nvSpPr>
      <xdr:spPr>
        <a:xfrm>
          <a:off x="1350645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861" name="TextBox 860">
          <a:extLst>
            <a:ext uri="{FF2B5EF4-FFF2-40B4-BE49-F238E27FC236}">
              <a16:creationId xmlns:a16="http://schemas.microsoft.com/office/drawing/2014/main" id="{D5C045AB-6C7D-4EE0-AE8A-63E9DE857F2A}"/>
            </a:ext>
          </a:extLst>
        </xdr:cNvPr>
        <xdr:cNvSpPr txBox="1"/>
      </xdr:nvSpPr>
      <xdr:spPr>
        <a:xfrm>
          <a:off x="135064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839927"/>
    <xdr:sp macro="" textlink="">
      <xdr:nvSpPr>
        <xdr:cNvPr id="862" name="TextBox 861">
          <a:extLst>
            <a:ext uri="{FF2B5EF4-FFF2-40B4-BE49-F238E27FC236}">
              <a16:creationId xmlns:a16="http://schemas.microsoft.com/office/drawing/2014/main" id="{82930D87-43BC-4A85-A375-BC41664FCCD1}"/>
            </a:ext>
          </a:extLst>
        </xdr:cNvPr>
        <xdr:cNvSpPr txBox="1"/>
      </xdr:nvSpPr>
      <xdr:spPr>
        <a:xfrm>
          <a:off x="135064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863" name="TextBox 862">
          <a:extLst>
            <a:ext uri="{FF2B5EF4-FFF2-40B4-BE49-F238E27FC236}">
              <a16:creationId xmlns:a16="http://schemas.microsoft.com/office/drawing/2014/main" id="{EA22CA03-369B-41E9-B9BC-CE00E02C5F51}"/>
            </a:ext>
          </a:extLst>
        </xdr:cNvPr>
        <xdr:cNvSpPr txBox="1"/>
      </xdr:nvSpPr>
      <xdr:spPr>
        <a:xfrm>
          <a:off x="135064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382727"/>
    <xdr:sp macro="" textlink="">
      <xdr:nvSpPr>
        <xdr:cNvPr id="864" name="TextBox 863">
          <a:extLst>
            <a:ext uri="{FF2B5EF4-FFF2-40B4-BE49-F238E27FC236}">
              <a16:creationId xmlns:a16="http://schemas.microsoft.com/office/drawing/2014/main" id="{DFA1CE41-EA56-4795-9EB2-FF9E3E5DB690}"/>
            </a:ext>
          </a:extLst>
        </xdr:cNvPr>
        <xdr:cNvSpPr txBox="1"/>
      </xdr:nvSpPr>
      <xdr:spPr>
        <a:xfrm>
          <a:off x="135064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1333500</xdr:colOff>
      <xdr:row>0</xdr:row>
      <xdr:rowOff>0</xdr:rowOff>
    </xdr:from>
    <xdr:ext cx="65" cy="1222654"/>
    <xdr:sp macro="" textlink="">
      <xdr:nvSpPr>
        <xdr:cNvPr id="865" name="TextBox 864">
          <a:extLst>
            <a:ext uri="{FF2B5EF4-FFF2-40B4-BE49-F238E27FC236}">
              <a16:creationId xmlns:a16="http://schemas.microsoft.com/office/drawing/2014/main" id="{E0A202D5-F01D-42C0-8394-BBE595512C41}"/>
            </a:ext>
          </a:extLst>
        </xdr:cNvPr>
        <xdr:cNvSpPr txBox="1"/>
      </xdr:nvSpPr>
      <xdr:spPr>
        <a:xfrm>
          <a:off x="1350645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866" name="TextBox 865">
          <a:extLst>
            <a:ext uri="{FF2B5EF4-FFF2-40B4-BE49-F238E27FC236}">
              <a16:creationId xmlns:a16="http://schemas.microsoft.com/office/drawing/2014/main" id="{A4B94206-CECD-4120-A322-4AFF4DBF6A64}"/>
            </a:ext>
          </a:extLst>
        </xdr:cNvPr>
        <xdr:cNvSpPr txBox="1"/>
      </xdr:nvSpPr>
      <xdr:spPr>
        <a:xfrm>
          <a:off x="135064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839927"/>
    <xdr:sp macro="" textlink="">
      <xdr:nvSpPr>
        <xdr:cNvPr id="867" name="TextBox 866">
          <a:extLst>
            <a:ext uri="{FF2B5EF4-FFF2-40B4-BE49-F238E27FC236}">
              <a16:creationId xmlns:a16="http://schemas.microsoft.com/office/drawing/2014/main" id="{ED6A374E-9818-4E8D-ADB7-4476028D5EA0}"/>
            </a:ext>
          </a:extLst>
        </xdr:cNvPr>
        <xdr:cNvSpPr txBox="1"/>
      </xdr:nvSpPr>
      <xdr:spPr>
        <a:xfrm>
          <a:off x="135064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868" name="TextBox 867">
          <a:extLst>
            <a:ext uri="{FF2B5EF4-FFF2-40B4-BE49-F238E27FC236}">
              <a16:creationId xmlns:a16="http://schemas.microsoft.com/office/drawing/2014/main" id="{D4B747C3-FB2F-4E4D-875B-796B5BC05E39}"/>
            </a:ext>
          </a:extLst>
        </xdr:cNvPr>
        <xdr:cNvSpPr txBox="1"/>
      </xdr:nvSpPr>
      <xdr:spPr>
        <a:xfrm>
          <a:off x="135064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382727"/>
    <xdr:sp macro="" textlink="">
      <xdr:nvSpPr>
        <xdr:cNvPr id="869" name="TextBox 868">
          <a:extLst>
            <a:ext uri="{FF2B5EF4-FFF2-40B4-BE49-F238E27FC236}">
              <a16:creationId xmlns:a16="http://schemas.microsoft.com/office/drawing/2014/main" id="{30C36420-7C9A-476F-9A9E-6C8B823C1D11}"/>
            </a:ext>
          </a:extLst>
        </xdr:cNvPr>
        <xdr:cNvSpPr txBox="1"/>
      </xdr:nvSpPr>
      <xdr:spPr>
        <a:xfrm>
          <a:off x="135064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1333500</xdr:colOff>
      <xdr:row>0</xdr:row>
      <xdr:rowOff>0</xdr:rowOff>
    </xdr:from>
    <xdr:ext cx="65" cy="1222654"/>
    <xdr:sp macro="" textlink="">
      <xdr:nvSpPr>
        <xdr:cNvPr id="870" name="TextBox 869">
          <a:extLst>
            <a:ext uri="{FF2B5EF4-FFF2-40B4-BE49-F238E27FC236}">
              <a16:creationId xmlns:a16="http://schemas.microsoft.com/office/drawing/2014/main" id="{75DE0BB5-1202-4860-BEC2-85934C3513F4}"/>
            </a:ext>
          </a:extLst>
        </xdr:cNvPr>
        <xdr:cNvSpPr txBox="1"/>
      </xdr:nvSpPr>
      <xdr:spPr>
        <a:xfrm>
          <a:off x="1350645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871" name="TextBox 870">
          <a:extLst>
            <a:ext uri="{FF2B5EF4-FFF2-40B4-BE49-F238E27FC236}">
              <a16:creationId xmlns:a16="http://schemas.microsoft.com/office/drawing/2014/main" id="{51089EB8-34AB-4C53-B559-A7A862F29834}"/>
            </a:ext>
          </a:extLst>
        </xdr:cNvPr>
        <xdr:cNvSpPr txBox="1"/>
      </xdr:nvSpPr>
      <xdr:spPr>
        <a:xfrm>
          <a:off x="135064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839927"/>
    <xdr:sp macro="" textlink="">
      <xdr:nvSpPr>
        <xdr:cNvPr id="872" name="TextBox 871">
          <a:extLst>
            <a:ext uri="{FF2B5EF4-FFF2-40B4-BE49-F238E27FC236}">
              <a16:creationId xmlns:a16="http://schemas.microsoft.com/office/drawing/2014/main" id="{029E49FD-9262-4628-97B8-7D60A44C8D91}"/>
            </a:ext>
          </a:extLst>
        </xdr:cNvPr>
        <xdr:cNvSpPr txBox="1"/>
      </xdr:nvSpPr>
      <xdr:spPr>
        <a:xfrm>
          <a:off x="135064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873" name="TextBox 872">
          <a:extLst>
            <a:ext uri="{FF2B5EF4-FFF2-40B4-BE49-F238E27FC236}">
              <a16:creationId xmlns:a16="http://schemas.microsoft.com/office/drawing/2014/main" id="{512EE7B5-0059-4210-A728-33C215A66D08}"/>
            </a:ext>
          </a:extLst>
        </xdr:cNvPr>
        <xdr:cNvSpPr txBox="1"/>
      </xdr:nvSpPr>
      <xdr:spPr>
        <a:xfrm>
          <a:off x="135064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382727"/>
    <xdr:sp macro="" textlink="">
      <xdr:nvSpPr>
        <xdr:cNvPr id="874" name="TextBox 873">
          <a:extLst>
            <a:ext uri="{FF2B5EF4-FFF2-40B4-BE49-F238E27FC236}">
              <a16:creationId xmlns:a16="http://schemas.microsoft.com/office/drawing/2014/main" id="{5DDFB577-2BBF-4A2A-B477-297AFFC7251A}"/>
            </a:ext>
          </a:extLst>
        </xdr:cNvPr>
        <xdr:cNvSpPr txBox="1"/>
      </xdr:nvSpPr>
      <xdr:spPr>
        <a:xfrm>
          <a:off x="135064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16</xdr:col>
      <xdr:colOff>6350</xdr:colOff>
      <xdr:row>0</xdr:row>
      <xdr:rowOff>0</xdr:rowOff>
    </xdr:from>
    <xdr:ext cx="65" cy="172227"/>
    <xdr:sp macro="" textlink="">
      <xdr:nvSpPr>
        <xdr:cNvPr id="875" name="TextBox 874">
          <a:extLst>
            <a:ext uri="{FF2B5EF4-FFF2-40B4-BE49-F238E27FC236}">
              <a16:creationId xmlns:a16="http://schemas.microsoft.com/office/drawing/2014/main" id="{2729FF6F-C5E0-4A1A-8902-48A52EB0611D}"/>
            </a:ext>
          </a:extLst>
        </xdr:cNvPr>
        <xdr:cNvSpPr txBox="1"/>
      </xdr:nvSpPr>
      <xdr:spPr>
        <a:xfrm>
          <a:off x="171323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16</xdr:col>
      <xdr:colOff>6350</xdr:colOff>
      <xdr:row>0</xdr:row>
      <xdr:rowOff>0</xdr:rowOff>
    </xdr:from>
    <xdr:ext cx="65" cy="839927"/>
    <xdr:sp macro="" textlink="">
      <xdr:nvSpPr>
        <xdr:cNvPr id="876" name="TextBox 875">
          <a:extLst>
            <a:ext uri="{FF2B5EF4-FFF2-40B4-BE49-F238E27FC236}">
              <a16:creationId xmlns:a16="http://schemas.microsoft.com/office/drawing/2014/main" id="{36691655-92F2-42C4-8F79-30D090F09C30}"/>
            </a:ext>
          </a:extLst>
        </xdr:cNvPr>
        <xdr:cNvSpPr txBox="1"/>
      </xdr:nvSpPr>
      <xdr:spPr>
        <a:xfrm>
          <a:off x="1713230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16</xdr:col>
      <xdr:colOff>6350</xdr:colOff>
      <xdr:row>0</xdr:row>
      <xdr:rowOff>0</xdr:rowOff>
    </xdr:from>
    <xdr:ext cx="65" cy="172227"/>
    <xdr:sp macro="" textlink="">
      <xdr:nvSpPr>
        <xdr:cNvPr id="877" name="TextBox 876">
          <a:extLst>
            <a:ext uri="{FF2B5EF4-FFF2-40B4-BE49-F238E27FC236}">
              <a16:creationId xmlns:a16="http://schemas.microsoft.com/office/drawing/2014/main" id="{3E6E538C-3095-4224-BBEF-375EDF874968}"/>
            </a:ext>
          </a:extLst>
        </xdr:cNvPr>
        <xdr:cNvSpPr txBox="1"/>
      </xdr:nvSpPr>
      <xdr:spPr>
        <a:xfrm>
          <a:off x="171323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16</xdr:col>
      <xdr:colOff>6350</xdr:colOff>
      <xdr:row>0</xdr:row>
      <xdr:rowOff>0</xdr:rowOff>
    </xdr:from>
    <xdr:ext cx="65" cy="382727"/>
    <xdr:sp macro="" textlink="">
      <xdr:nvSpPr>
        <xdr:cNvPr id="878" name="TextBox 877">
          <a:extLst>
            <a:ext uri="{FF2B5EF4-FFF2-40B4-BE49-F238E27FC236}">
              <a16:creationId xmlns:a16="http://schemas.microsoft.com/office/drawing/2014/main" id="{DC4E81F3-3B7F-4259-A0E9-B17B8E9900B1}"/>
            </a:ext>
          </a:extLst>
        </xdr:cNvPr>
        <xdr:cNvSpPr txBox="1"/>
      </xdr:nvSpPr>
      <xdr:spPr>
        <a:xfrm>
          <a:off x="1713230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1333500</xdr:colOff>
      <xdr:row>0</xdr:row>
      <xdr:rowOff>0</xdr:rowOff>
    </xdr:from>
    <xdr:ext cx="65" cy="1222654"/>
    <xdr:sp macro="" textlink="">
      <xdr:nvSpPr>
        <xdr:cNvPr id="879" name="TextBox 878">
          <a:extLst>
            <a:ext uri="{FF2B5EF4-FFF2-40B4-BE49-F238E27FC236}">
              <a16:creationId xmlns:a16="http://schemas.microsoft.com/office/drawing/2014/main" id="{A09ADD48-4FE5-421B-A691-68E01983F7CF}"/>
            </a:ext>
          </a:extLst>
        </xdr:cNvPr>
        <xdr:cNvSpPr txBox="1"/>
      </xdr:nvSpPr>
      <xdr:spPr>
        <a:xfrm>
          <a:off x="1350645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839927"/>
    <xdr:sp macro="" textlink="">
      <xdr:nvSpPr>
        <xdr:cNvPr id="880" name="TextBox 879">
          <a:extLst>
            <a:ext uri="{FF2B5EF4-FFF2-40B4-BE49-F238E27FC236}">
              <a16:creationId xmlns:a16="http://schemas.microsoft.com/office/drawing/2014/main" id="{58823059-002D-4897-BE71-99ADD43DE6CD}"/>
            </a:ext>
          </a:extLst>
        </xdr:cNvPr>
        <xdr:cNvSpPr txBox="1"/>
      </xdr:nvSpPr>
      <xdr:spPr>
        <a:xfrm>
          <a:off x="135064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1333500</xdr:colOff>
      <xdr:row>0</xdr:row>
      <xdr:rowOff>0</xdr:rowOff>
    </xdr:from>
    <xdr:ext cx="65" cy="1222654"/>
    <xdr:sp macro="" textlink="">
      <xdr:nvSpPr>
        <xdr:cNvPr id="881" name="TextBox 880">
          <a:extLst>
            <a:ext uri="{FF2B5EF4-FFF2-40B4-BE49-F238E27FC236}">
              <a16:creationId xmlns:a16="http://schemas.microsoft.com/office/drawing/2014/main" id="{526CA25A-7830-468B-86F5-B49ADFC0813A}"/>
            </a:ext>
          </a:extLst>
        </xdr:cNvPr>
        <xdr:cNvSpPr txBox="1"/>
      </xdr:nvSpPr>
      <xdr:spPr>
        <a:xfrm>
          <a:off x="1350645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882" name="TextBox 881">
          <a:extLst>
            <a:ext uri="{FF2B5EF4-FFF2-40B4-BE49-F238E27FC236}">
              <a16:creationId xmlns:a16="http://schemas.microsoft.com/office/drawing/2014/main" id="{64959C85-31C1-46E9-B65D-D2E576EAC073}"/>
            </a:ext>
          </a:extLst>
        </xdr:cNvPr>
        <xdr:cNvSpPr txBox="1"/>
      </xdr:nvSpPr>
      <xdr:spPr>
        <a:xfrm>
          <a:off x="135064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839927"/>
    <xdr:sp macro="" textlink="">
      <xdr:nvSpPr>
        <xdr:cNvPr id="883" name="TextBox 882">
          <a:extLst>
            <a:ext uri="{FF2B5EF4-FFF2-40B4-BE49-F238E27FC236}">
              <a16:creationId xmlns:a16="http://schemas.microsoft.com/office/drawing/2014/main" id="{28132723-8A56-4B82-B6EC-C8553D1CD166}"/>
            </a:ext>
          </a:extLst>
        </xdr:cNvPr>
        <xdr:cNvSpPr txBox="1"/>
      </xdr:nvSpPr>
      <xdr:spPr>
        <a:xfrm>
          <a:off x="135064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884" name="TextBox 883">
          <a:extLst>
            <a:ext uri="{FF2B5EF4-FFF2-40B4-BE49-F238E27FC236}">
              <a16:creationId xmlns:a16="http://schemas.microsoft.com/office/drawing/2014/main" id="{553BBE43-1E5A-4A0E-A296-C53EF7A1956D}"/>
            </a:ext>
          </a:extLst>
        </xdr:cNvPr>
        <xdr:cNvSpPr txBox="1"/>
      </xdr:nvSpPr>
      <xdr:spPr>
        <a:xfrm>
          <a:off x="135064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382727"/>
    <xdr:sp macro="" textlink="">
      <xdr:nvSpPr>
        <xdr:cNvPr id="885" name="TextBox 884">
          <a:extLst>
            <a:ext uri="{FF2B5EF4-FFF2-40B4-BE49-F238E27FC236}">
              <a16:creationId xmlns:a16="http://schemas.microsoft.com/office/drawing/2014/main" id="{C2473CE5-1F41-4436-A842-2E6745939ADC}"/>
            </a:ext>
          </a:extLst>
        </xdr:cNvPr>
        <xdr:cNvSpPr txBox="1"/>
      </xdr:nvSpPr>
      <xdr:spPr>
        <a:xfrm>
          <a:off x="135064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1333500</xdr:colOff>
      <xdr:row>0</xdr:row>
      <xdr:rowOff>0</xdr:rowOff>
    </xdr:from>
    <xdr:ext cx="65" cy="1222654"/>
    <xdr:sp macro="" textlink="">
      <xdr:nvSpPr>
        <xdr:cNvPr id="886" name="TextBox 885">
          <a:extLst>
            <a:ext uri="{FF2B5EF4-FFF2-40B4-BE49-F238E27FC236}">
              <a16:creationId xmlns:a16="http://schemas.microsoft.com/office/drawing/2014/main" id="{4AC9F5CF-E6BA-4D6C-A1C4-A0934866B9DF}"/>
            </a:ext>
          </a:extLst>
        </xdr:cNvPr>
        <xdr:cNvSpPr txBox="1"/>
      </xdr:nvSpPr>
      <xdr:spPr>
        <a:xfrm>
          <a:off x="1350645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887" name="TextBox 886">
          <a:extLst>
            <a:ext uri="{FF2B5EF4-FFF2-40B4-BE49-F238E27FC236}">
              <a16:creationId xmlns:a16="http://schemas.microsoft.com/office/drawing/2014/main" id="{DDD600F9-C9E5-4879-92D0-C813BE8DC1E9}"/>
            </a:ext>
          </a:extLst>
        </xdr:cNvPr>
        <xdr:cNvSpPr txBox="1"/>
      </xdr:nvSpPr>
      <xdr:spPr>
        <a:xfrm>
          <a:off x="135064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839927"/>
    <xdr:sp macro="" textlink="">
      <xdr:nvSpPr>
        <xdr:cNvPr id="888" name="TextBox 887">
          <a:extLst>
            <a:ext uri="{FF2B5EF4-FFF2-40B4-BE49-F238E27FC236}">
              <a16:creationId xmlns:a16="http://schemas.microsoft.com/office/drawing/2014/main" id="{E0339D64-BACF-4C51-802B-DC357DEA9C3B}"/>
            </a:ext>
          </a:extLst>
        </xdr:cNvPr>
        <xdr:cNvSpPr txBox="1"/>
      </xdr:nvSpPr>
      <xdr:spPr>
        <a:xfrm>
          <a:off x="135064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889" name="TextBox 888">
          <a:extLst>
            <a:ext uri="{FF2B5EF4-FFF2-40B4-BE49-F238E27FC236}">
              <a16:creationId xmlns:a16="http://schemas.microsoft.com/office/drawing/2014/main" id="{444A7DDC-CE66-4A79-BF9B-6BB20F04EAD4}"/>
            </a:ext>
          </a:extLst>
        </xdr:cNvPr>
        <xdr:cNvSpPr txBox="1"/>
      </xdr:nvSpPr>
      <xdr:spPr>
        <a:xfrm>
          <a:off x="135064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382727"/>
    <xdr:sp macro="" textlink="">
      <xdr:nvSpPr>
        <xdr:cNvPr id="890" name="TextBox 889">
          <a:extLst>
            <a:ext uri="{FF2B5EF4-FFF2-40B4-BE49-F238E27FC236}">
              <a16:creationId xmlns:a16="http://schemas.microsoft.com/office/drawing/2014/main" id="{528097F7-FBA3-4F4F-A33A-CCBBC6B838C0}"/>
            </a:ext>
          </a:extLst>
        </xdr:cNvPr>
        <xdr:cNvSpPr txBox="1"/>
      </xdr:nvSpPr>
      <xdr:spPr>
        <a:xfrm>
          <a:off x="135064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1333500</xdr:colOff>
      <xdr:row>0</xdr:row>
      <xdr:rowOff>0</xdr:rowOff>
    </xdr:from>
    <xdr:ext cx="65" cy="1222654"/>
    <xdr:sp macro="" textlink="">
      <xdr:nvSpPr>
        <xdr:cNvPr id="891" name="TextBox 890">
          <a:extLst>
            <a:ext uri="{FF2B5EF4-FFF2-40B4-BE49-F238E27FC236}">
              <a16:creationId xmlns:a16="http://schemas.microsoft.com/office/drawing/2014/main" id="{7F41498B-F69E-4ADD-BCB7-47BC2DF5038D}"/>
            </a:ext>
          </a:extLst>
        </xdr:cNvPr>
        <xdr:cNvSpPr txBox="1"/>
      </xdr:nvSpPr>
      <xdr:spPr>
        <a:xfrm>
          <a:off x="1350645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892" name="TextBox 891">
          <a:extLst>
            <a:ext uri="{FF2B5EF4-FFF2-40B4-BE49-F238E27FC236}">
              <a16:creationId xmlns:a16="http://schemas.microsoft.com/office/drawing/2014/main" id="{3AFF5F9D-0BD2-4CFB-94C9-92E2CA482199}"/>
            </a:ext>
          </a:extLst>
        </xdr:cNvPr>
        <xdr:cNvSpPr txBox="1"/>
      </xdr:nvSpPr>
      <xdr:spPr>
        <a:xfrm>
          <a:off x="135064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839927"/>
    <xdr:sp macro="" textlink="">
      <xdr:nvSpPr>
        <xdr:cNvPr id="893" name="TextBox 892">
          <a:extLst>
            <a:ext uri="{FF2B5EF4-FFF2-40B4-BE49-F238E27FC236}">
              <a16:creationId xmlns:a16="http://schemas.microsoft.com/office/drawing/2014/main" id="{525D141D-9721-458E-9E6F-25E8C32A21E7}"/>
            </a:ext>
          </a:extLst>
        </xdr:cNvPr>
        <xdr:cNvSpPr txBox="1"/>
      </xdr:nvSpPr>
      <xdr:spPr>
        <a:xfrm>
          <a:off x="135064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894" name="TextBox 893">
          <a:extLst>
            <a:ext uri="{FF2B5EF4-FFF2-40B4-BE49-F238E27FC236}">
              <a16:creationId xmlns:a16="http://schemas.microsoft.com/office/drawing/2014/main" id="{086BF80F-11BB-4BF1-85BE-52CD75495F5E}"/>
            </a:ext>
          </a:extLst>
        </xdr:cNvPr>
        <xdr:cNvSpPr txBox="1"/>
      </xdr:nvSpPr>
      <xdr:spPr>
        <a:xfrm>
          <a:off x="135064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382727"/>
    <xdr:sp macro="" textlink="">
      <xdr:nvSpPr>
        <xdr:cNvPr id="895" name="TextBox 894">
          <a:extLst>
            <a:ext uri="{FF2B5EF4-FFF2-40B4-BE49-F238E27FC236}">
              <a16:creationId xmlns:a16="http://schemas.microsoft.com/office/drawing/2014/main" id="{FDC9D3E0-23DF-48E5-9F3D-D9797A0A8AF4}"/>
            </a:ext>
          </a:extLst>
        </xdr:cNvPr>
        <xdr:cNvSpPr txBox="1"/>
      </xdr:nvSpPr>
      <xdr:spPr>
        <a:xfrm>
          <a:off x="135064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1333500</xdr:colOff>
      <xdr:row>0</xdr:row>
      <xdr:rowOff>0</xdr:rowOff>
    </xdr:from>
    <xdr:ext cx="65" cy="1222654"/>
    <xdr:sp macro="" textlink="">
      <xdr:nvSpPr>
        <xdr:cNvPr id="896" name="TextBox 895">
          <a:extLst>
            <a:ext uri="{FF2B5EF4-FFF2-40B4-BE49-F238E27FC236}">
              <a16:creationId xmlns:a16="http://schemas.microsoft.com/office/drawing/2014/main" id="{247FE5F5-7C35-4221-9C2E-712AFBA8C7CC}"/>
            </a:ext>
          </a:extLst>
        </xdr:cNvPr>
        <xdr:cNvSpPr txBox="1"/>
      </xdr:nvSpPr>
      <xdr:spPr>
        <a:xfrm>
          <a:off x="1350645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897" name="TextBox 896">
          <a:extLst>
            <a:ext uri="{FF2B5EF4-FFF2-40B4-BE49-F238E27FC236}">
              <a16:creationId xmlns:a16="http://schemas.microsoft.com/office/drawing/2014/main" id="{A417CBB0-57E5-44B1-BA5E-4B8232398468}"/>
            </a:ext>
          </a:extLst>
        </xdr:cNvPr>
        <xdr:cNvSpPr txBox="1"/>
      </xdr:nvSpPr>
      <xdr:spPr>
        <a:xfrm>
          <a:off x="135064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839927"/>
    <xdr:sp macro="" textlink="">
      <xdr:nvSpPr>
        <xdr:cNvPr id="898" name="TextBox 897">
          <a:extLst>
            <a:ext uri="{FF2B5EF4-FFF2-40B4-BE49-F238E27FC236}">
              <a16:creationId xmlns:a16="http://schemas.microsoft.com/office/drawing/2014/main" id="{6AC7E25C-467B-45A1-A34A-F41E16B32E1D}"/>
            </a:ext>
          </a:extLst>
        </xdr:cNvPr>
        <xdr:cNvSpPr txBox="1"/>
      </xdr:nvSpPr>
      <xdr:spPr>
        <a:xfrm>
          <a:off x="135064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899" name="TextBox 898">
          <a:extLst>
            <a:ext uri="{FF2B5EF4-FFF2-40B4-BE49-F238E27FC236}">
              <a16:creationId xmlns:a16="http://schemas.microsoft.com/office/drawing/2014/main" id="{41C83857-8957-4944-B9A2-E0C9F28F57D5}"/>
            </a:ext>
          </a:extLst>
        </xdr:cNvPr>
        <xdr:cNvSpPr txBox="1"/>
      </xdr:nvSpPr>
      <xdr:spPr>
        <a:xfrm>
          <a:off x="135064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382727"/>
    <xdr:sp macro="" textlink="">
      <xdr:nvSpPr>
        <xdr:cNvPr id="900" name="TextBox 899">
          <a:extLst>
            <a:ext uri="{FF2B5EF4-FFF2-40B4-BE49-F238E27FC236}">
              <a16:creationId xmlns:a16="http://schemas.microsoft.com/office/drawing/2014/main" id="{83AA496F-D199-4111-8DD5-85C06F033C50}"/>
            </a:ext>
          </a:extLst>
        </xdr:cNvPr>
        <xdr:cNvSpPr txBox="1"/>
      </xdr:nvSpPr>
      <xdr:spPr>
        <a:xfrm>
          <a:off x="135064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1333500</xdr:colOff>
      <xdr:row>0</xdr:row>
      <xdr:rowOff>0</xdr:rowOff>
    </xdr:from>
    <xdr:ext cx="65" cy="1222654"/>
    <xdr:sp macro="" textlink="">
      <xdr:nvSpPr>
        <xdr:cNvPr id="901" name="TextBox 900">
          <a:extLst>
            <a:ext uri="{FF2B5EF4-FFF2-40B4-BE49-F238E27FC236}">
              <a16:creationId xmlns:a16="http://schemas.microsoft.com/office/drawing/2014/main" id="{D079D485-D3D0-4145-AAE9-C8501BD616FF}"/>
            </a:ext>
          </a:extLst>
        </xdr:cNvPr>
        <xdr:cNvSpPr txBox="1"/>
      </xdr:nvSpPr>
      <xdr:spPr>
        <a:xfrm>
          <a:off x="1350645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902" name="TextBox 901">
          <a:extLst>
            <a:ext uri="{FF2B5EF4-FFF2-40B4-BE49-F238E27FC236}">
              <a16:creationId xmlns:a16="http://schemas.microsoft.com/office/drawing/2014/main" id="{EC5160C9-9785-4EB3-B605-21A6EC4EEDCA}"/>
            </a:ext>
          </a:extLst>
        </xdr:cNvPr>
        <xdr:cNvSpPr txBox="1"/>
      </xdr:nvSpPr>
      <xdr:spPr>
        <a:xfrm>
          <a:off x="135064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839927"/>
    <xdr:sp macro="" textlink="">
      <xdr:nvSpPr>
        <xdr:cNvPr id="903" name="TextBox 902">
          <a:extLst>
            <a:ext uri="{FF2B5EF4-FFF2-40B4-BE49-F238E27FC236}">
              <a16:creationId xmlns:a16="http://schemas.microsoft.com/office/drawing/2014/main" id="{7D00A8BD-315A-4A63-B40E-EA379008822E}"/>
            </a:ext>
          </a:extLst>
        </xdr:cNvPr>
        <xdr:cNvSpPr txBox="1"/>
      </xdr:nvSpPr>
      <xdr:spPr>
        <a:xfrm>
          <a:off x="135064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904" name="TextBox 903">
          <a:extLst>
            <a:ext uri="{FF2B5EF4-FFF2-40B4-BE49-F238E27FC236}">
              <a16:creationId xmlns:a16="http://schemas.microsoft.com/office/drawing/2014/main" id="{E98775D4-35B1-44E2-B42E-DBD8A302D6C9}"/>
            </a:ext>
          </a:extLst>
        </xdr:cNvPr>
        <xdr:cNvSpPr txBox="1"/>
      </xdr:nvSpPr>
      <xdr:spPr>
        <a:xfrm>
          <a:off x="135064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382727"/>
    <xdr:sp macro="" textlink="">
      <xdr:nvSpPr>
        <xdr:cNvPr id="905" name="TextBox 904">
          <a:extLst>
            <a:ext uri="{FF2B5EF4-FFF2-40B4-BE49-F238E27FC236}">
              <a16:creationId xmlns:a16="http://schemas.microsoft.com/office/drawing/2014/main" id="{8DE7514C-83C5-43D5-96CD-052E01C61B55}"/>
            </a:ext>
          </a:extLst>
        </xdr:cNvPr>
        <xdr:cNvSpPr txBox="1"/>
      </xdr:nvSpPr>
      <xdr:spPr>
        <a:xfrm>
          <a:off x="135064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1333500</xdr:colOff>
      <xdr:row>0</xdr:row>
      <xdr:rowOff>0</xdr:rowOff>
    </xdr:from>
    <xdr:ext cx="65" cy="1222654"/>
    <xdr:sp macro="" textlink="">
      <xdr:nvSpPr>
        <xdr:cNvPr id="906" name="TextBox 905">
          <a:extLst>
            <a:ext uri="{FF2B5EF4-FFF2-40B4-BE49-F238E27FC236}">
              <a16:creationId xmlns:a16="http://schemas.microsoft.com/office/drawing/2014/main" id="{C8F59141-BF16-4E16-BC6A-CA86579A6E6F}"/>
            </a:ext>
          </a:extLst>
        </xdr:cNvPr>
        <xdr:cNvSpPr txBox="1"/>
      </xdr:nvSpPr>
      <xdr:spPr>
        <a:xfrm>
          <a:off x="1350645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907" name="TextBox 906">
          <a:extLst>
            <a:ext uri="{FF2B5EF4-FFF2-40B4-BE49-F238E27FC236}">
              <a16:creationId xmlns:a16="http://schemas.microsoft.com/office/drawing/2014/main" id="{4AAC8641-A72F-4285-A917-6C204344674F}"/>
            </a:ext>
          </a:extLst>
        </xdr:cNvPr>
        <xdr:cNvSpPr txBox="1"/>
      </xdr:nvSpPr>
      <xdr:spPr>
        <a:xfrm>
          <a:off x="135064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839927"/>
    <xdr:sp macro="" textlink="">
      <xdr:nvSpPr>
        <xdr:cNvPr id="908" name="TextBox 907">
          <a:extLst>
            <a:ext uri="{FF2B5EF4-FFF2-40B4-BE49-F238E27FC236}">
              <a16:creationId xmlns:a16="http://schemas.microsoft.com/office/drawing/2014/main" id="{CD5EF77F-ED4B-4CC4-BCFF-5009614A8C24}"/>
            </a:ext>
          </a:extLst>
        </xdr:cNvPr>
        <xdr:cNvSpPr txBox="1"/>
      </xdr:nvSpPr>
      <xdr:spPr>
        <a:xfrm>
          <a:off x="135064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909" name="TextBox 908">
          <a:extLst>
            <a:ext uri="{FF2B5EF4-FFF2-40B4-BE49-F238E27FC236}">
              <a16:creationId xmlns:a16="http://schemas.microsoft.com/office/drawing/2014/main" id="{5538D303-C4ED-44CE-9078-CCF569BE96BA}"/>
            </a:ext>
          </a:extLst>
        </xdr:cNvPr>
        <xdr:cNvSpPr txBox="1"/>
      </xdr:nvSpPr>
      <xdr:spPr>
        <a:xfrm>
          <a:off x="135064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382727"/>
    <xdr:sp macro="" textlink="">
      <xdr:nvSpPr>
        <xdr:cNvPr id="910" name="TextBox 909">
          <a:extLst>
            <a:ext uri="{FF2B5EF4-FFF2-40B4-BE49-F238E27FC236}">
              <a16:creationId xmlns:a16="http://schemas.microsoft.com/office/drawing/2014/main" id="{786360BF-8B47-448F-A8DB-AD2E6B8D8302}"/>
            </a:ext>
          </a:extLst>
        </xdr:cNvPr>
        <xdr:cNvSpPr txBox="1"/>
      </xdr:nvSpPr>
      <xdr:spPr>
        <a:xfrm>
          <a:off x="135064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1333500</xdr:colOff>
      <xdr:row>0</xdr:row>
      <xdr:rowOff>0</xdr:rowOff>
    </xdr:from>
    <xdr:ext cx="65" cy="1222654"/>
    <xdr:sp macro="" textlink="">
      <xdr:nvSpPr>
        <xdr:cNvPr id="911" name="TextBox 910">
          <a:extLst>
            <a:ext uri="{FF2B5EF4-FFF2-40B4-BE49-F238E27FC236}">
              <a16:creationId xmlns:a16="http://schemas.microsoft.com/office/drawing/2014/main" id="{8548E878-B43C-43B7-BB79-EFA1A3166622}"/>
            </a:ext>
          </a:extLst>
        </xdr:cNvPr>
        <xdr:cNvSpPr txBox="1"/>
      </xdr:nvSpPr>
      <xdr:spPr>
        <a:xfrm>
          <a:off x="1350645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912" name="TextBox 911">
          <a:extLst>
            <a:ext uri="{FF2B5EF4-FFF2-40B4-BE49-F238E27FC236}">
              <a16:creationId xmlns:a16="http://schemas.microsoft.com/office/drawing/2014/main" id="{55445039-8A7F-41FA-AC67-7D386BFA237A}"/>
            </a:ext>
          </a:extLst>
        </xdr:cNvPr>
        <xdr:cNvSpPr txBox="1"/>
      </xdr:nvSpPr>
      <xdr:spPr>
        <a:xfrm>
          <a:off x="135064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839927"/>
    <xdr:sp macro="" textlink="">
      <xdr:nvSpPr>
        <xdr:cNvPr id="913" name="TextBox 912">
          <a:extLst>
            <a:ext uri="{FF2B5EF4-FFF2-40B4-BE49-F238E27FC236}">
              <a16:creationId xmlns:a16="http://schemas.microsoft.com/office/drawing/2014/main" id="{00CB3038-EF0E-4623-BD71-9A6A36A30BB9}"/>
            </a:ext>
          </a:extLst>
        </xdr:cNvPr>
        <xdr:cNvSpPr txBox="1"/>
      </xdr:nvSpPr>
      <xdr:spPr>
        <a:xfrm>
          <a:off x="135064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914" name="TextBox 913">
          <a:extLst>
            <a:ext uri="{FF2B5EF4-FFF2-40B4-BE49-F238E27FC236}">
              <a16:creationId xmlns:a16="http://schemas.microsoft.com/office/drawing/2014/main" id="{62311876-9CED-42CD-B0F1-A3D7AB618FDB}"/>
            </a:ext>
          </a:extLst>
        </xdr:cNvPr>
        <xdr:cNvSpPr txBox="1"/>
      </xdr:nvSpPr>
      <xdr:spPr>
        <a:xfrm>
          <a:off x="135064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382727"/>
    <xdr:sp macro="" textlink="">
      <xdr:nvSpPr>
        <xdr:cNvPr id="915" name="TextBox 914">
          <a:extLst>
            <a:ext uri="{FF2B5EF4-FFF2-40B4-BE49-F238E27FC236}">
              <a16:creationId xmlns:a16="http://schemas.microsoft.com/office/drawing/2014/main" id="{CB176D8C-C0A0-4D5B-A352-69BC1904B1A3}"/>
            </a:ext>
          </a:extLst>
        </xdr:cNvPr>
        <xdr:cNvSpPr txBox="1"/>
      </xdr:nvSpPr>
      <xdr:spPr>
        <a:xfrm>
          <a:off x="135064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1333500</xdr:colOff>
      <xdr:row>0</xdr:row>
      <xdr:rowOff>0</xdr:rowOff>
    </xdr:from>
    <xdr:ext cx="65" cy="1222654"/>
    <xdr:sp macro="" textlink="">
      <xdr:nvSpPr>
        <xdr:cNvPr id="916" name="TextBox 915">
          <a:extLst>
            <a:ext uri="{FF2B5EF4-FFF2-40B4-BE49-F238E27FC236}">
              <a16:creationId xmlns:a16="http://schemas.microsoft.com/office/drawing/2014/main" id="{FC6C9CC5-A037-4004-8FB6-0C955D5C652A}"/>
            </a:ext>
          </a:extLst>
        </xdr:cNvPr>
        <xdr:cNvSpPr txBox="1"/>
      </xdr:nvSpPr>
      <xdr:spPr>
        <a:xfrm>
          <a:off x="1350645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917" name="TextBox 916">
          <a:extLst>
            <a:ext uri="{FF2B5EF4-FFF2-40B4-BE49-F238E27FC236}">
              <a16:creationId xmlns:a16="http://schemas.microsoft.com/office/drawing/2014/main" id="{1C004379-4DED-4FF0-BF6B-1173CFC60784}"/>
            </a:ext>
          </a:extLst>
        </xdr:cNvPr>
        <xdr:cNvSpPr txBox="1"/>
      </xdr:nvSpPr>
      <xdr:spPr>
        <a:xfrm>
          <a:off x="135064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839927"/>
    <xdr:sp macro="" textlink="">
      <xdr:nvSpPr>
        <xdr:cNvPr id="918" name="TextBox 917">
          <a:extLst>
            <a:ext uri="{FF2B5EF4-FFF2-40B4-BE49-F238E27FC236}">
              <a16:creationId xmlns:a16="http://schemas.microsoft.com/office/drawing/2014/main" id="{BD0577B8-5988-431F-AC60-F578DAC59D74}"/>
            </a:ext>
          </a:extLst>
        </xdr:cNvPr>
        <xdr:cNvSpPr txBox="1"/>
      </xdr:nvSpPr>
      <xdr:spPr>
        <a:xfrm>
          <a:off x="135064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919" name="TextBox 918">
          <a:extLst>
            <a:ext uri="{FF2B5EF4-FFF2-40B4-BE49-F238E27FC236}">
              <a16:creationId xmlns:a16="http://schemas.microsoft.com/office/drawing/2014/main" id="{918457D1-F754-4FD2-A076-5B623D56FE5E}"/>
            </a:ext>
          </a:extLst>
        </xdr:cNvPr>
        <xdr:cNvSpPr txBox="1"/>
      </xdr:nvSpPr>
      <xdr:spPr>
        <a:xfrm>
          <a:off x="135064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382727"/>
    <xdr:sp macro="" textlink="">
      <xdr:nvSpPr>
        <xdr:cNvPr id="920" name="TextBox 919">
          <a:extLst>
            <a:ext uri="{FF2B5EF4-FFF2-40B4-BE49-F238E27FC236}">
              <a16:creationId xmlns:a16="http://schemas.microsoft.com/office/drawing/2014/main" id="{8F66DD66-290F-4E43-A6D3-AA98DB8AC282}"/>
            </a:ext>
          </a:extLst>
        </xdr:cNvPr>
        <xdr:cNvSpPr txBox="1"/>
      </xdr:nvSpPr>
      <xdr:spPr>
        <a:xfrm>
          <a:off x="135064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1333500</xdr:colOff>
      <xdr:row>0</xdr:row>
      <xdr:rowOff>0</xdr:rowOff>
    </xdr:from>
    <xdr:ext cx="65" cy="1222654"/>
    <xdr:sp macro="" textlink="">
      <xdr:nvSpPr>
        <xdr:cNvPr id="921" name="TextBox 920">
          <a:extLst>
            <a:ext uri="{FF2B5EF4-FFF2-40B4-BE49-F238E27FC236}">
              <a16:creationId xmlns:a16="http://schemas.microsoft.com/office/drawing/2014/main" id="{ED38C60D-B579-4846-9158-0E93FB313FCF}"/>
            </a:ext>
          </a:extLst>
        </xdr:cNvPr>
        <xdr:cNvSpPr txBox="1"/>
      </xdr:nvSpPr>
      <xdr:spPr>
        <a:xfrm>
          <a:off x="1350645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922" name="TextBox 921">
          <a:extLst>
            <a:ext uri="{FF2B5EF4-FFF2-40B4-BE49-F238E27FC236}">
              <a16:creationId xmlns:a16="http://schemas.microsoft.com/office/drawing/2014/main" id="{471D1FE2-1B2C-4BA0-AE85-DCB846F062F3}"/>
            </a:ext>
          </a:extLst>
        </xdr:cNvPr>
        <xdr:cNvSpPr txBox="1"/>
      </xdr:nvSpPr>
      <xdr:spPr>
        <a:xfrm>
          <a:off x="135064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839927"/>
    <xdr:sp macro="" textlink="">
      <xdr:nvSpPr>
        <xdr:cNvPr id="923" name="TextBox 922">
          <a:extLst>
            <a:ext uri="{FF2B5EF4-FFF2-40B4-BE49-F238E27FC236}">
              <a16:creationId xmlns:a16="http://schemas.microsoft.com/office/drawing/2014/main" id="{A0DA1ECB-3AF1-49FB-9672-98182BD7232C}"/>
            </a:ext>
          </a:extLst>
        </xdr:cNvPr>
        <xdr:cNvSpPr txBox="1"/>
      </xdr:nvSpPr>
      <xdr:spPr>
        <a:xfrm>
          <a:off x="135064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924" name="TextBox 923">
          <a:extLst>
            <a:ext uri="{FF2B5EF4-FFF2-40B4-BE49-F238E27FC236}">
              <a16:creationId xmlns:a16="http://schemas.microsoft.com/office/drawing/2014/main" id="{D779ADC0-11AE-4516-BB27-F90FBC3FD4F2}"/>
            </a:ext>
          </a:extLst>
        </xdr:cNvPr>
        <xdr:cNvSpPr txBox="1"/>
      </xdr:nvSpPr>
      <xdr:spPr>
        <a:xfrm>
          <a:off x="135064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382727"/>
    <xdr:sp macro="" textlink="">
      <xdr:nvSpPr>
        <xdr:cNvPr id="925" name="TextBox 924">
          <a:extLst>
            <a:ext uri="{FF2B5EF4-FFF2-40B4-BE49-F238E27FC236}">
              <a16:creationId xmlns:a16="http://schemas.microsoft.com/office/drawing/2014/main" id="{284F909A-DBBA-4FC3-BC78-FAE2D815B601}"/>
            </a:ext>
          </a:extLst>
        </xdr:cNvPr>
        <xdr:cNvSpPr txBox="1"/>
      </xdr:nvSpPr>
      <xdr:spPr>
        <a:xfrm>
          <a:off x="135064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1333500</xdr:colOff>
      <xdr:row>0</xdr:row>
      <xdr:rowOff>0</xdr:rowOff>
    </xdr:from>
    <xdr:ext cx="65" cy="1222654"/>
    <xdr:sp macro="" textlink="">
      <xdr:nvSpPr>
        <xdr:cNvPr id="926" name="TextBox 925">
          <a:extLst>
            <a:ext uri="{FF2B5EF4-FFF2-40B4-BE49-F238E27FC236}">
              <a16:creationId xmlns:a16="http://schemas.microsoft.com/office/drawing/2014/main" id="{864AEABA-FD2C-4222-821A-88B8CA1EF0BB}"/>
            </a:ext>
          </a:extLst>
        </xdr:cNvPr>
        <xdr:cNvSpPr txBox="1"/>
      </xdr:nvSpPr>
      <xdr:spPr>
        <a:xfrm>
          <a:off x="1350645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927" name="TextBox 926">
          <a:extLst>
            <a:ext uri="{FF2B5EF4-FFF2-40B4-BE49-F238E27FC236}">
              <a16:creationId xmlns:a16="http://schemas.microsoft.com/office/drawing/2014/main" id="{404E8E9F-8114-4DDC-9397-6B653295B456}"/>
            </a:ext>
          </a:extLst>
        </xdr:cNvPr>
        <xdr:cNvSpPr txBox="1"/>
      </xdr:nvSpPr>
      <xdr:spPr>
        <a:xfrm>
          <a:off x="135064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839927"/>
    <xdr:sp macro="" textlink="">
      <xdr:nvSpPr>
        <xdr:cNvPr id="928" name="TextBox 927">
          <a:extLst>
            <a:ext uri="{FF2B5EF4-FFF2-40B4-BE49-F238E27FC236}">
              <a16:creationId xmlns:a16="http://schemas.microsoft.com/office/drawing/2014/main" id="{2BDCB09F-992E-4AFC-8FA2-B267D2157962}"/>
            </a:ext>
          </a:extLst>
        </xdr:cNvPr>
        <xdr:cNvSpPr txBox="1"/>
      </xdr:nvSpPr>
      <xdr:spPr>
        <a:xfrm>
          <a:off x="135064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929" name="TextBox 928">
          <a:extLst>
            <a:ext uri="{FF2B5EF4-FFF2-40B4-BE49-F238E27FC236}">
              <a16:creationId xmlns:a16="http://schemas.microsoft.com/office/drawing/2014/main" id="{8C4BC112-0B17-4507-9687-3609288FAD9D}"/>
            </a:ext>
          </a:extLst>
        </xdr:cNvPr>
        <xdr:cNvSpPr txBox="1"/>
      </xdr:nvSpPr>
      <xdr:spPr>
        <a:xfrm>
          <a:off x="135064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382727"/>
    <xdr:sp macro="" textlink="">
      <xdr:nvSpPr>
        <xdr:cNvPr id="930" name="TextBox 929">
          <a:extLst>
            <a:ext uri="{FF2B5EF4-FFF2-40B4-BE49-F238E27FC236}">
              <a16:creationId xmlns:a16="http://schemas.microsoft.com/office/drawing/2014/main" id="{1394911F-EADD-44E3-92B7-917054267CD6}"/>
            </a:ext>
          </a:extLst>
        </xdr:cNvPr>
        <xdr:cNvSpPr txBox="1"/>
      </xdr:nvSpPr>
      <xdr:spPr>
        <a:xfrm>
          <a:off x="135064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1333500</xdr:colOff>
      <xdr:row>0</xdr:row>
      <xdr:rowOff>0</xdr:rowOff>
    </xdr:from>
    <xdr:ext cx="65" cy="1222654"/>
    <xdr:sp macro="" textlink="">
      <xdr:nvSpPr>
        <xdr:cNvPr id="931" name="TextBox 930">
          <a:extLst>
            <a:ext uri="{FF2B5EF4-FFF2-40B4-BE49-F238E27FC236}">
              <a16:creationId xmlns:a16="http://schemas.microsoft.com/office/drawing/2014/main" id="{EAC66397-456D-45F3-ACA0-5652E644E439}"/>
            </a:ext>
          </a:extLst>
        </xdr:cNvPr>
        <xdr:cNvSpPr txBox="1"/>
      </xdr:nvSpPr>
      <xdr:spPr>
        <a:xfrm>
          <a:off x="1350645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932" name="TextBox 931">
          <a:extLst>
            <a:ext uri="{FF2B5EF4-FFF2-40B4-BE49-F238E27FC236}">
              <a16:creationId xmlns:a16="http://schemas.microsoft.com/office/drawing/2014/main" id="{706EF005-37C7-428D-B7D6-4C5916C37354}"/>
            </a:ext>
          </a:extLst>
        </xdr:cNvPr>
        <xdr:cNvSpPr txBox="1"/>
      </xdr:nvSpPr>
      <xdr:spPr>
        <a:xfrm>
          <a:off x="135064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839927"/>
    <xdr:sp macro="" textlink="">
      <xdr:nvSpPr>
        <xdr:cNvPr id="933" name="TextBox 932">
          <a:extLst>
            <a:ext uri="{FF2B5EF4-FFF2-40B4-BE49-F238E27FC236}">
              <a16:creationId xmlns:a16="http://schemas.microsoft.com/office/drawing/2014/main" id="{C7A86E8D-91AB-44C7-BFFE-3BAD7DD42D91}"/>
            </a:ext>
          </a:extLst>
        </xdr:cNvPr>
        <xdr:cNvSpPr txBox="1"/>
      </xdr:nvSpPr>
      <xdr:spPr>
        <a:xfrm>
          <a:off x="135064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934" name="TextBox 933">
          <a:extLst>
            <a:ext uri="{FF2B5EF4-FFF2-40B4-BE49-F238E27FC236}">
              <a16:creationId xmlns:a16="http://schemas.microsoft.com/office/drawing/2014/main" id="{9D5C2577-DE42-4E97-A171-670F6EF52879}"/>
            </a:ext>
          </a:extLst>
        </xdr:cNvPr>
        <xdr:cNvSpPr txBox="1"/>
      </xdr:nvSpPr>
      <xdr:spPr>
        <a:xfrm>
          <a:off x="135064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382727"/>
    <xdr:sp macro="" textlink="">
      <xdr:nvSpPr>
        <xdr:cNvPr id="935" name="TextBox 934">
          <a:extLst>
            <a:ext uri="{FF2B5EF4-FFF2-40B4-BE49-F238E27FC236}">
              <a16:creationId xmlns:a16="http://schemas.microsoft.com/office/drawing/2014/main" id="{9D3714A4-7EF3-4255-8B8B-4EE105F3C54A}"/>
            </a:ext>
          </a:extLst>
        </xdr:cNvPr>
        <xdr:cNvSpPr txBox="1"/>
      </xdr:nvSpPr>
      <xdr:spPr>
        <a:xfrm>
          <a:off x="135064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1333500</xdr:colOff>
      <xdr:row>0</xdr:row>
      <xdr:rowOff>0</xdr:rowOff>
    </xdr:from>
    <xdr:ext cx="65" cy="1222654"/>
    <xdr:sp macro="" textlink="">
      <xdr:nvSpPr>
        <xdr:cNvPr id="936" name="TextBox 935">
          <a:extLst>
            <a:ext uri="{FF2B5EF4-FFF2-40B4-BE49-F238E27FC236}">
              <a16:creationId xmlns:a16="http://schemas.microsoft.com/office/drawing/2014/main" id="{027889AE-484D-42C4-BCE5-02E0ABD6ED18}"/>
            </a:ext>
          </a:extLst>
        </xdr:cNvPr>
        <xdr:cNvSpPr txBox="1"/>
      </xdr:nvSpPr>
      <xdr:spPr>
        <a:xfrm>
          <a:off x="1350645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937" name="TextBox 936">
          <a:extLst>
            <a:ext uri="{FF2B5EF4-FFF2-40B4-BE49-F238E27FC236}">
              <a16:creationId xmlns:a16="http://schemas.microsoft.com/office/drawing/2014/main" id="{1B5B566D-F922-4206-AC51-3A162483EAF1}"/>
            </a:ext>
          </a:extLst>
        </xdr:cNvPr>
        <xdr:cNvSpPr txBox="1"/>
      </xdr:nvSpPr>
      <xdr:spPr>
        <a:xfrm>
          <a:off x="135064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839927"/>
    <xdr:sp macro="" textlink="">
      <xdr:nvSpPr>
        <xdr:cNvPr id="938" name="TextBox 937">
          <a:extLst>
            <a:ext uri="{FF2B5EF4-FFF2-40B4-BE49-F238E27FC236}">
              <a16:creationId xmlns:a16="http://schemas.microsoft.com/office/drawing/2014/main" id="{6BFF3F7E-6232-46C6-840E-8E4714B63570}"/>
            </a:ext>
          </a:extLst>
        </xdr:cNvPr>
        <xdr:cNvSpPr txBox="1"/>
      </xdr:nvSpPr>
      <xdr:spPr>
        <a:xfrm>
          <a:off x="135064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939" name="TextBox 938">
          <a:extLst>
            <a:ext uri="{FF2B5EF4-FFF2-40B4-BE49-F238E27FC236}">
              <a16:creationId xmlns:a16="http://schemas.microsoft.com/office/drawing/2014/main" id="{6B6CFC80-70C5-4F22-98F1-BD3A2EEF70B2}"/>
            </a:ext>
          </a:extLst>
        </xdr:cNvPr>
        <xdr:cNvSpPr txBox="1"/>
      </xdr:nvSpPr>
      <xdr:spPr>
        <a:xfrm>
          <a:off x="135064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382727"/>
    <xdr:sp macro="" textlink="">
      <xdr:nvSpPr>
        <xdr:cNvPr id="940" name="TextBox 939">
          <a:extLst>
            <a:ext uri="{FF2B5EF4-FFF2-40B4-BE49-F238E27FC236}">
              <a16:creationId xmlns:a16="http://schemas.microsoft.com/office/drawing/2014/main" id="{B4E0E095-A34F-4876-B960-91E0E4C9AD85}"/>
            </a:ext>
          </a:extLst>
        </xdr:cNvPr>
        <xdr:cNvSpPr txBox="1"/>
      </xdr:nvSpPr>
      <xdr:spPr>
        <a:xfrm>
          <a:off x="135064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1333500</xdr:colOff>
      <xdr:row>0</xdr:row>
      <xdr:rowOff>0</xdr:rowOff>
    </xdr:from>
    <xdr:ext cx="65" cy="1222654"/>
    <xdr:sp macro="" textlink="">
      <xdr:nvSpPr>
        <xdr:cNvPr id="941" name="TextBox 940">
          <a:extLst>
            <a:ext uri="{FF2B5EF4-FFF2-40B4-BE49-F238E27FC236}">
              <a16:creationId xmlns:a16="http://schemas.microsoft.com/office/drawing/2014/main" id="{839910E2-6E93-4058-8A87-E5CBEFADDBC3}"/>
            </a:ext>
          </a:extLst>
        </xdr:cNvPr>
        <xdr:cNvSpPr txBox="1"/>
      </xdr:nvSpPr>
      <xdr:spPr>
        <a:xfrm>
          <a:off x="1350645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942" name="TextBox 941">
          <a:extLst>
            <a:ext uri="{FF2B5EF4-FFF2-40B4-BE49-F238E27FC236}">
              <a16:creationId xmlns:a16="http://schemas.microsoft.com/office/drawing/2014/main" id="{4CF07BDD-19A6-47B1-A3F7-8DC9A8CEE9C5}"/>
            </a:ext>
          </a:extLst>
        </xdr:cNvPr>
        <xdr:cNvSpPr txBox="1"/>
      </xdr:nvSpPr>
      <xdr:spPr>
        <a:xfrm>
          <a:off x="135064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839927"/>
    <xdr:sp macro="" textlink="">
      <xdr:nvSpPr>
        <xdr:cNvPr id="943" name="TextBox 942">
          <a:extLst>
            <a:ext uri="{FF2B5EF4-FFF2-40B4-BE49-F238E27FC236}">
              <a16:creationId xmlns:a16="http://schemas.microsoft.com/office/drawing/2014/main" id="{ADF763AC-FF8C-45B4-8994-63C8E44A08F0}"/>
            </a:ext>
          </a:extLst>
        </xdr:cNvPr>
        <xdr:cNvSpPr txBox="1"/>
      </xdr:nvSpPr>
      <xdr:spPr>
        <a:xfrm>
          <a:off x="135064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944" name="TextBox 943">
          <a:extLst>
            <a:ext uri="{FF2B5EF4-FFF2-40B4-BE49-F238E27FC236}">
              <a16:creationId xmlns:a16="http://schemas.microsoft.com/office/drawing/2014/main" id="{6E342CB1-FA00-483A-9376-361F0745E84C}"/>
            </a:ext>
          </a:extLst>
        </xdr:cNvPr>
        <xdr:cNvSpPr txBox="1"/>
      </xdr:nvSpPr>
      <xdr:spPr>
        <a:xfrm>
          <a:off x="135064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382727"/>
    <xdr:sp macro="" textlink="">
      <xdr:nvSpPr>
        <xdr:cNvPr id="945" name="TextBox 944">
          <a:extLst>
            <a:ext uri="{FF2B5EF4-FFF2-40B4-BE49-F238E27FC236}">
              <a16:creationId xmlns:a16="http://schemas.microsoft.com/office/drawing/2014/main" id="{6B2ED680-2511-4415-B28C-26F3BB043A37}"/>
            </a:ext>
          </a:extLst>
        </xdr:cNvPr>
        <xdr:cNvSpPr txBox="1"/>
      </xdr:nvSpPr>
      <xdr:spPr>
        <a:xfrm>
          <a:off x="135064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1333500</xdr:colOff>
      <xdr:row>0</xdr:row>
      <xdr:rowOff>0</xdr:rowOff>
    </xdr:from>
    <xdr:ext cx="65" cy="1222654"/>
    <xdr:sp macro="" textlink="">
      <xdr:nvSpPr>
        <xdr:cNvPr id="946" name="TextBox 945">
          <a:extLst>
            <a:ext uri="{FF2B5EF4-FFF2-40B4-BE49-F238E27FC236}">
              <a16:creationId xmlns:a16="http://schemas.microsoft.com/office/drawing/2014/main" id="{395B7A9C-39BF-4CEC-AB6A-FA5D731E2BB8}"/>
            </a:ext>
          </a:extLst>
        </xdr:cNvPr>
        <xdr:cNvSpPr txBox="1"/>
      </xdr:nvSpPr>
      <xdr:spPr>
        <a:xfrm>
          <a:off x="1350645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947" name="TextBox 946">
          <a:extLst>
            <a:ext uri="{FF2B5EF4-FFF2-40B4-BE49-F238E27FC236}">
              <a16:creationId xmlns:a16="http://schemas.microsoft.com/office/drawing/2014/main" id="{3D1AE1E7-4F1E-4F34-8676-15927B49239B}"/>
            </a:ext>
          </a:extLst>
        </xdr:cNvPr>
        <xdr:cNvSpPr txBox="1"/>
      </xdr:nvSpPr>
      <xdr:spPr>
        <a:xfrm>
          <a:off x="135064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839927"/>
    <xdr:sp macro="" textlink="">
      <xdr:nvSpPr>
        <xdr:cNvPr id="948" name="TextBox 947">
          <a:extLst>
            <a:ext uri="{FF2B5EF4-FFF2-40B4-BE49-F238E27FC236}">
              <a16:creationId xmlns:a16="http://schemas.microsoft.com/office/drawing/2014/main" id="{F0856FE3-3219-46CC-BEED-B334E13C6861}"/>
            </a:ext>
          </a:extLst>
        </xdr:cNvPr>
        <xdr:cNvSpPr txBox="1"/>
      </xdr:nvSpPr>
      <xdr:spPr>
        <a:xfrm>
          <a:off x="135064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949" name="TextBox 948">
          <a:extLst>
            <a:ext uri="{FF2B5EF4-FFF2-40B4-BE49-F238E27FC236}">
              <a16:creationId xmlns:a16="http://schemas.microsoft.com/office/drawing/2014/main" id="{99BB10EC-3A4A-4CCC-AE0A-9AF08163A959}"/>
            </a:ext>
          </a:extLst>
        </xdr:cNvPr>
        <xdr:cNvSpPr txBox="1"/>
      </xdr:nvSpPr>
      <xdr:spPr>
        <a:xfrm>
          <a:off x="135064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382727"/>
    <xdr:sp macro="" textlink="">
      <xdr:nvSpPr>
        <xdr:cNvPr id="950" name="TextBox 949">
          <a:extLst>
            <a:ext uri="{FF2B5EF4-FFF2-40B4-BE49-F238E27FC236}">
              <a16:creationId xmlns:a16="http://schemas.microsoft.com/office/drawing/2014/main" id="{B23D9D7E-C52D-432D-8F14-4D0E3B350FE1}"/>
            </a:ext>
          </a:extLst>
        </xdr:cNvPr>
        <xdr:cNvSpPr txBox="1"/>
      </xdr:nvSpPr>
      <xdr:spPr>
        <a:xfrm>
          <a:off x="135064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1333500</xdr:colOff>
      <xdr:row>0</xdr:row>
      <xdr:rowOff>0</xdr:rowOff>
    </xdr:from>
    <xdr:ext cx="65" cy="1222654"/>
    <xdr:sp macro="" textlink="">
      <xdr:nvSpPr>
        <xdr:cNvPr id="951" name="TextBox 950">
          <a:extLst>
            <a:ext uri="{FF2B5EF4-FFF2-40B4-BE49-F238E27FC236}">
              <a16:creationId xmlns:a16="http://schemas.microsoft.com/office/drawing/2014/main" id="{9A1B1277-8C4A-4BF3-8CC3-821EE3AE6CB5}"/>
            </a:ext>
          </a:extLst>
        </xdr:cNvPr>
        <xdr:cNvSpPr txBox="1"/>
      </xdr:nvSpPr>
      <xdr:spPr>
        <a:xfrm>
          <a:off x="1350645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952" name="TextBox 951">
          <a:extLst>
            <a:ext uri="{FF2B5EF4-FFF2-40B4-BE49-F238E27FC236}">
              <a16:creationId xmlns:a16="http://schemas.microsoft.com/office/drawing/2014/main" id="{EFF3908D-46A5-4055-93F4-D9D2C04F0788}"/>
            </a:ext>
          </a:extLst>
        </xdr:cNvPr>
        <xdr:cNvSpPr txBox="1"/>
      </xdr:nvSpPr>
      <xdr:spPr>
        <a:xfrm>
          <a:off x="135064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839927"/>
    <xdr:sp macro="" textlink="">
      <xdr:nvSpPr>
        <xdr:cNvPr id="953" name="TextBox 952">
          <a:extLst>
            <a:ext uri="{FF2B5EF4-FFF2-40B4-BE49-F238E27FC236}">
              <a16:creationId xmlns:a16="http://schemas.microsoft.com/office/drawing/2014/main" id="{99824902-2098-42EC-AF58-D3EDC4AB13C0}"/>
            </a:ext>
          </a:extLst>
        </xdr:cNvPr>
        <xdr:cNvSpPr txBox="1"/>
      </xdr:nvSpPr>
      <xdr:spPr>
        <a:xfrm>
          <a:off x="135064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954" name="TextBox 953">
          <a:extLst>
            <a:ext uri="{FF2B5EF4-FFF2-40B4-BE49-F238E27FC236}">
              <a16:creationId xmlns:a16="http://schemas.microsoft.com/office/drawing/2014/main" id="{AF2B0C45-C698-45C4-999A-00F1C42AD766}"/>
            </a:ext>
          </a:extLst>
        </xdr:cNvPr>
        <xdr:cNvSpPr txBox="1"/>
      </xdr:nvSpPr>
      <xdr:spPr>
        <a:xfrm>
          <a:off x="135064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382727"/>
    <xdr:sp macro="" textlink="">
      <xdr:nvSpPr>
        <xdr:cNvPr id="955" name="TextBox 954">
          <a:extLst>
            <a:ext uri="{FF2B5EF4-FFF2-40B4-BE49-F238E27FC236}">
              <a16:creationId xmlns:a16="http://schemas.microsoft.com/office/drawing/2014/main" id="{EB2D260F-906E-4697-8577-4775E57865A9}"/>
            </a:ext>
          </a:extLst>
        </xdr:cNvPr>
        <xdr:cNvSpPr txBox="1"/>
      </xdr:nvSpPr>
      <xdr:spPr>
        <a:xfrm>
          <a:off x="135064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1333500</xdr:colOff>
      <xdr:row>0</xdr:row>
      <xdr:rowOff>0</xdr:rowOff>
    </xdr:from>
    <xdr:ext cx="65" cy="1222654"/>
    <xdr:sp macro="" textlink="">
      <xdr:nvSpPr>
        <xdr:cNvPr id="956" name="TextBox 955">
          <a:extLst>
            <a:ext uri="{FF2B5EF4-FFF2-40B4-BE49-F238E27FC236}">
              <a16:creationId xmlns:a16="http://schemas.microsoft.com/office/drawing/2014/main" id="{AB48C24F-1F3F-44A8-807E-0A76C3C60D98}"/>
            </a:ext>
          </a:extLst>
        </xdr:cNvPr>
        <xdr:cNvSpPr txBox="1"/>
      </xdr:nvSpPr>
      <xdr:spPr>
        <a:xfrm>
          <a:off x="1350645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957" name="TextBox 956">
          <a:extLst>
            <a:ext uri="{FF2B5EF4-FFF2-40B4-BE49-F238E27FC236}">
              <a16:creationId xmlns:a16="http://schemas.microsoft.com/office/drawing/2014/main" id="{9792C731-5101-48CD-896D-23CE5F97F764}"/>
            </a:ext>
          </a:extLst>
        </xdr:cNvPr>
        <xdr:cNvSpPr txBox="1"/>
      </xdr:nvSpPr>
      <xdr:spPr>
        <a:xfrm>
          <a:off x="135064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839927"/>
    <xdr:sp macro="" textlink="">
      <xdr:nvSpPr>
        <xdr:cNvPr id="958" name="TextBox 957">
          <a:extLst>
            <a:ext uri="{FF2B5EF4-FFF2-40B4-BE49-F238E27FC236}">
              <a16:creationId xmlns:a16="http://schemas.microsoft.com/office/drawing/2014/main" id="{829F44AF-B627-4515-9E0A-2B3405FE0DCC}"/>
            </a:ext>
          </a:extLst>
        </xdr:cNvPr>
        <xdr:cNvSpPr txBox="1"/>
      </xdr:nvSpPr>
      <xdr:spPr>
        <a:xfrm>
          <a:off x="135064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959" name="TextBox 958">
          <a:extLst>
            <a:ext uri="{FF2B5EF4-FFF2-40B4-BE49-F238E27FC236}">
              <a16:creationId xmlns:a16="http://schemas.microsoft.com/office/drawing/2014/main" id="{9A87946D-F3D4-4993-A69D-8BF6D583B624}"/>
            </a:ext>
          </a:extLst>
        </xdr:cNvPr>
        <xdr:cNvSpPr txBox="1"/>
      </xdr:nvSpPr>
      <xdr:spPr>
        <a:xfrm>
          <a:off x="135064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382727"/>
    <xdr:sp macro="" textlink="">
      <xdr:nvSpPr>
        <xdr:cNvPr id="960" name="TextBox 959">
          <a:extLst>
            <a:ext uri="{FF2B5EF4-FFF2-40B4-BE49-F238E27FC236}">
              <a16:creationId xmlns:a16="http://schemas.microsoft.com/office/drawing/2014/main" id="{8CA946B2-E1CE-45D1-9DD7-98621296596A}"/>
            </a:ext>
          </a:extLst>
        </xdr:cNvPr>
        <xdr:cNvSpPr txBox="1"/>
      </xdr:nvSpPr>
      <xdr:spPr>
        <a:xfrm>
          <a:off x="135064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1333500</xdr:colOff>
      <xdr:row>0</xdr:row>
      <xdr:rowOff>0</xdr:rowOff>
    </xdr:from>
    <xdr:ext cx="65" cy="1222654"/>
    <xdr:sp macro="" textlink="">
      <xdr:nvSpPr>
        <xdr:cNvPr id="961" name="TextBox 960">
          <a:extLst>
            <a:ext uri="{FF2B5EF4-FFF2-40B4-BE49-F238E27FC236}">
              <a16:creationId xmlns:a16="http://schemas.microsoft.com/office/drawing/2014/main" id="{F79910D4-E078-485B-8945-BBE0B3E24057}"/>
            </a:ext>
          </a:extLst>
        </xdr:cNvPr>
        <xdr:cNvSpPr txBox="1"/>
      </xdr:nvSpPr>
      <xdr:spPr>
        <a:xfrm>
          <a:off x="1350645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962" name="TextBox 961">
          <a:extLst>
            <a:ext uri="{FF2B5EF4-FFF2-40B4-BE49-F238E27FC236}">
              <a16:creationId xmlns:a16="http://schemas.microsoft.com/office/drawing/2014/main" id="{657FBD35-845E-46B5-8BE5-B122A8CDA691}"/>
            </a:ext>
          </a:extLst>
        </xdr:cNvPr>
        <xdr:cNvSpPr txBox="1"/>
      </xdr:nvSpPr>
      <xdr:spPr>
        <a:xfrm>
          <a:off x="135064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839927"/>
    <xdr:sp macro="" textlink="">
      <xdr:nvSpPr>
        <xdr:cNvPr id="963" name="TextBox 962">
          <a:extLst>
            <a:ext uri="{FF2B5EF4-FFF2-40B4-BE49-F238E27FC236}">
              <a16:creationId xmlns:a16="http://schemas.microsoft.com/office/drawing/2014/main" id="{DE3951CD-AD63-4B2F-85FD-D976F7158322}"/>
            </a:ext>
          </a:extLst>
        </xdr:cNvPr>
        <xdr:cNvSpPr txBox="1"/>
      </xdr:nvSpPr>
      <xdr:spPr>
        <a:xfrm>
          <a:off x="135064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964" name="TextBox 963">
          <a:extLst>
            <a:ext uri="{FF2B5EF4-FFF2-40B4-BE49-F238E27FC236}">
              <a16:creationId xmlns:a16="http://schemas.microsoft.com/office/drawing/2014/main" id="{21594F28-B9C0-43FF-9042-2A60037EF826}"/>
            </a:ext>
          </a:extLst>
        </xdr:cNvPr>
        <xdr:cNvSpPr txBox="1"/>
      </xdr:nvSpPr>
      <xdr:spPr>
        <a:xfrm>
          <a:off x="135064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382727"/>
    <xdr:sp macro="" textlink="">
      <xdr:nvSpPr>
        <xdr:cNvPr id="965" name="TextBox 964">
          <a:extLst>
            <a:ext uri="{FF2B5EF4-FFF2-40B4-BE49-F238E27FC236}">
              <a16:creationId xmlns:a16="http://schemas.microsoft.com/office/drawing/2014/main" id="{EFC56668-5D56-4FA6-B5C8-A710A53BE51C}"/>
            </a:ext>
          </a:extLst>
        </xdr:cNvPr>
        <xdr:cNvSpPr txBox="1"/>
      </xdr:nvSpPr>
      <xdr:spPr>
        <a:xfrm>
          <a:off x="135064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1333500</xdr:colOff>
      <xdr:row>0</xdr:row>
      <xdr:rowOff>0</xdr:rowOff>
    </xdr:from>
    <xdr:ext cx="65" cy="1222654"/>
    <xdr:sp macro="" textlink="">
      <xdr:nvSpPr>
        <xdr:cNvPr id="966" name="TextBox 965">
          <a:extLst>
            <a:ext uri="{FF2B5EF4-FFF2-40B4-BE49-F238E27FC236}">
              <a16:creationId xmlns:a16="http://schemas.microsoft.com/office/drawing/2014/main" id="{D65BBAB0-840C-45E4-848E-629793E98A0B}"/>
            </a:ext>
          </a:extLst>
        </xdr:cNvPr>
        <xdr:cNvSpPr txBox="1"/>
      </xdr:nvSpPr>
      <xdr:spPr>
        <a:xfrm>
          <a:off x="1350645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967" name="TextBox 966">
          <a:extLst>
            <a:ext uri="{FF2B5EF4-FFF2-40B4-BE49-F238E27FC236}">
              <a16:creationId xmlns:a16="http://schemas.microsoft.com/office/drawing/2014/main" id="{4A5D7B2E-C661-4C15-8C2F-CC78D8E68A43}"/>
            </a:ext>
          </a:extLst>
        </xdr:cNvPr>
        <xdr:cNvSpPr txBox="1"/>
      </xdr:nvSpPr>
      <xdr:spPr>
        <a:xfrm>
          <a:off x="135064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839927"/>
    <xdr:sp macro="" textlink="">
      <xdr:nvSpPr>
        <xdr:cNvPr id="968" name="TextBox 967">
          <a:extLst>
            <a:ext uri="{FF2B5EF4-FFF2-40B4-BE49-F238E27FC236}">
              <a16:creationId xmlns:a16="http://schemas.microsoft.com/office/drawing/2014/main" id="{B31DC609-6A13-429E-9B7F-1CB0930AB287}"/>
            </a:ext>
          </a:extLst>
        </xdr:cNvPr>
        <xdr:cNvSpPr txBox="1"/>
      </xdr:nvSpPr>
      <xdr:spPr>
        <a:xfrm>
          <a:off x="135064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969" name="TextBox 968">
          <a:extLst>
            <a:ext uri="{FF2B5EF4-FFF2-40B4-BE49-F238E27FC236}">
              <a16:creationId xmlns:a16="http://schemas.microsoft.com/office/drawing/2014/main" id="{B71524B3-AF0A-4439-86D8-E8D513306D93}"/>
            </a:ext>
          </a:extLst>
        </xdr:cNvPr>
        <xdr:cNvSpPr txBox="1"/>
      </xdr:nvSpPr>
      <xdr:spPr>
        <a:xfrm>
          <a:off x="135064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382727"/>
    <xdr:sp macro="" textlink="">
      <xdr:nvSpPr>
        <xdr:cNvPr id="970" name="TextBox 969">
          <a:extLst>
            <a:ext uri="{FF2B5EF4-FFF2-40B4-BE49-F238E27FC236}">
              <a16:creationId xmlns:a16="http://schemas.microsoft.com/office/drawing/2014/main" id="{7CFDBC8C-EA93-47C6-B5F3-2C2213788236}"/>
            </a:ext>
          </a:extLst>
        </xdr:cNvPr>
        <xdr:cNvSpPr txBox="1"/>
      </xdr:nvSpPr>
      <xdr:spPr>
        <a:xfrm>
          <a:off x="135064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1333500</xdr:colOff>
      <xdr:row>0</xdr:row>
      <xdr:rowOff>0</xdr:rowOff>
    </xdr:from>
    <xdr:ext cx="65" cy="1222654"/>
    <xdr:sp macro="" textlink="">
      <xdr:nvSpPr>
        <xdr:cNvPr id="971" name="TextBox 970">
          <a:extLst>
            <a:ext uri="{FF2B5EF4-FFF2-40B4-BE49-F238E27FC236}">
              <a16:creationId xmlns:a16="http://schemas.microsoft.com/office/drawing/2014/main" id="{A823F277-9BDB-4F92-AA83-A02C9F16D606}"/>
            </a:ext>
          </a:extLst>
        </xdr:cNvPr>
        <xdr:cNvSpPr txBox="1"/>
      </xdr:nvSpPr>
      <xdr:spPr>
        <a:xfrm>
          <a:off x="1350645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972" name="TextBox 971">
          <a:extLst>
            <a:ext uri="{FF2B5EF4-FFF2-40B4-BE49-F238E27FC236}">
              <a16:creationId xmlns:a16="http://schemas.microsoft.com/office/drawing/2014/main" id="{1A998CAD-158C-40D8-B4F4-BBF241DAF08C}"/>
            </a:ext>
          </a:extLst>
        </xdr:cNvPr>
        <xdr:cNvSpPr txBox="1"/>
      </xdr:nvSpPr>
      <xdr:spPr>
        <a:xfrm>
          <a:off x="135064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839927"/>
    <xdr:sp macro="" textlink="">
      <xdr:nvSpPr>
        <xdr:cNvPr id="973" name="TextBox 972">
          <a:extLst>
            <a:ext uri="{FF2B5EF4-FFF2-40B4-BE49-F238E27FC236}">
              <a16:creationId xmlns:a16="http://schemas.microsoft.com/office/drawing/2014/main" id="{5C341BDA-FED7-443D-80F2-A88A3047C7BF}"/>
            </a:ext>
          </a:extLst>
        </xdr:cNvPr>
        <xdr:cNvSpPr txBox="1"/>
      </xdr:nvSpPr>
      <xdr:spPr>
        <a:xfrm>
          <a:off x="135064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974" name="TextBox 973">
          <a:extLst>
            <a:ext uri="{FF2B5EF4-FFF2-40B4-BE49-F238E27FC236}">
              <a16:creationId xmlns:a16="http://schemas.microsoft.com/office/drawing/2014/main" id="{78D6E576-462C-4C82-BAA9-E032B7EE5402}"/>
            </a:ext>
          </a:extLst>
        </xdr:cNvPr>
        <xdr:cNvSpPr txBox="1"/>
      </xdr:nvSpPr>
      <xdr:spPr>
        <a:xfrm>
          <a:off x="135064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382727"/>
    <xdr:sp macro="" textlink="">
      <xdr:nvSpPr>
        <xdr:cNvPr id="975" name="TextBox 974">
          <a:extLst>
            <a:ext uri="{FF2B5EF4-FFF2-40B4-BE49-F238E27FC236}">
              <a16:creationId xmlns:a16="http://schemas.microsoft.com/office/drawing/2014/main" id="{35D61352-44D8-426A-99D3-405BD24450CA}"/>
            </a:ext>
          </a:extLst>
        </xdr:cNvPr>
        <xdr:cNvSpPr txBox="1"/>
      </xdr:nvSpPr>
      <xdr:spPr>
        <a:xfrm>
          <a:off x="135064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1333500</xdr:colOff>
      <xdr:row>0</xdr:row>
      <xdr:rowOff>0</xdr:rowOff>
    </xdr:from>
    <xdr:ext cx="65" cy="1222654"/>
    <xdr:sp macro="" textlink="">
      <xdr:nvSpPr>
        <xdr:cNvPr id="976" name="TextBox 975">
          <a:extLst>
            <a:ext uri="{FF2B5EF4-FFF2-40B4-BE49-F238E27FC236}">
              <a16:creationId xmlns:a16="http://schemas.microsoft.com/office/drawing/2014/main" id="{75DFF2F1-8281-4DF4-8FD8-CD31EEA47B08}"/>
            </a:ext>
          </a:extLst>
        </xdr:cNvPr>
        <xdr:cNvSpPr txBox="1"/>
      </xdr:nvSpPr>
      <xdr:spPr>
        <a:xfrm>
          <a:off x="1350645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977" name="TextBox 976">
          <a:extLst>
            <a:ext uri="{FF2B5EF4-FFF2-40B4-BE49-F238E27FC236}">
              <a16:creationId xmlns:a16="http://schemas.microsoft.com/office/drawing/2014/main" id="{8E66F63C-71D1-4F7E-A8F7-E3D47398B74B}"/>
            </a:ext>
          </a:extLst>
        </xdr:cNvPr>
        <xdr:cNvSpPr txBox="1"/>
      </xdr:nvSpPr>
      <xdr:spPr>
        <a:xfrm>
          <a:off x="135064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839927"/>
    <xdr:sp macro="" textlink="">
      <xdr:nvSpPr>
        <xdr:cNvPr id="978" name="TextBox 977">
          <a:extLst>
            <a:ext uri="{FF2B5EF4-FFF2-40B4-BE49-F238E27FC236}">
              <a16:creationId xmlns:a16="http://schemas.microsoft.com/office/drawing/2014/main" id="{2797729F-D2C0-4411-86E7-3727EC9AF5EA}"/>
            </a:ext>
          </a:extLst>
        </xdr:cNvPr>
        <xdr:cNvSpPr txBox="1"/>
      </xdr:nvSpPr>
      <xdr:spPr>
        <a:xfrm>
          <a:off x="135064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979" name="TextBox 978">
          <a:extLst>
            <a:ext uri="{FF2B5EF4-FFF2-40B4-BE49-F238E27FC236}">
              <a16:creationId xmlns:a16="http://schemas.microsoft.com/office/drawing/2014/main" id="{8A307B7C-4393-46C7-BB1F-BDE29F0CB7AD}"/>
            </a:ext>
          </a:extLst>
        </xdr:cNvPr>
        <xdr:cNvSpPr txBox="1"/>
      </xdr:nvSpPr>
      <xdr:spPr>
        <a:xfrm>
          <a:off x="135064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382727"/>
    <xdr:sp macro="" textlink="">
      <xdr:nvSpPr>
        <xdr:cNvPr id="980" name="TextBox 979">
          <a:extLst>
            <a:ext uri="{FF2B5EF4-FFF2-40B4-BE49-F238E27FC236}">
              <a16:creationId xmlns:a16="http://schemas.microsoft.com/office/drawing/2014/main" id="{F7618C4D-D035-4A29-AA9C-705DBA1BD34B}"/>
            </a:ext>
          </a:extLst>
        </xdr:cNvPr>
        <xdr:cNvSpPr txBox="1"/>
      </xdr:nvSpPr>
      <xdr:spPr>
        <a:xfrm>
          <a:off x="135064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1333500</xdr:colOff>
      <xdr:row>0</xdr:row>
      <xdr:rowOff>0</xdr:rowOff>
    </xdr:from>
    <xdr:ext cx="65" cy="1222654"/>
    <xdr:sp macro="" textlink="">
      <xdr:nvSpPr>
        <xdr:cNvPr id="981" name="TextBox 980">
          <a:extLst>
            <a:ext uri="{FF2B5EF4-FFF2-40B4-BE49-F238E27FC236}">
              <a16:creationId xmlns:a16="http://schemas.microsoft.com/office/drawing/2014/main" id="{4BC5EFA9-E447-4CCD-941A-C9B5BB698E95}"/>
            </a:ext>
          </a:extLst>
        </xdr:cNvPr>
        <xdr:cNvSpPr txBox="1"/>
      </xdr:nvSpPr>
      <xdr:spPr>
        <a:xfrm>
          <a:off x="1350645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982" name="TextBox 981">
          <a:extLst>
            <a:ext uri="{FF2B5EF4-FFF2-40B4-BE49-F238E27FC236}">
              <a16:creationId xmlns:a16="http://schemas.microsoft.com/office/drawing/2014/main" id="{92763290-57CA-49EF-91D5-971A3AC2FE36}"/>
            </a:ext>
          </a:extLst>
        </xdr:cNvPr>
        <xdr:cNvSpPr txBox="1"/>
      </xdr:nvSpPr>
      <xdr:spPr>
        <a:xfrm>
          <a:off x="135064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839927"/>
    <xdr:sp macro="" textlink="">
      <xdr:nvSpPr>
        <xdr:cNvPr id="983" name="TextBox 982">
          <a:extLst>
            <a:ext uri="{FF2B5EF4-FFF2-40B4-BE49-F238E27FC236}">
              <a16:creationId xmlns:a16="http://schemas.microsoft.com/office/drawing/2014/main" id="{440E1FF5-1E6F-47F2-AEC7-BDAAF87207C5}"/>
            </a:ext>
          </a:extLst>
        </xdr:cNvPr>
        <xdr:cNvSpPr txBox="1"/>
      </xdr:nvSpPr>
      <xdr:spPr>
        <a:xfrm>
          <a:off x="135064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984" name="TextBox 983">
          <a:extLst>
            <a:ext uri="{FF2B5EF4-FFF2-40B4-BE49-F238E27FC236}">
              <a16:creationId xmlns:a16="http://schemas.microsoft.com/office/drawing/2014/main" id="{614F77E7-2A75-459F-B54E-E6B6ACD8D140}"/>
            </a:ext>
          </a:extLst>
        </xdr:cNvPr>
        <xdr:cNvSpPr txBox="1"/>
      </xdr:nvSpPr>
      <xdr:spPr>
        <a:xfrm>
          <a:off x="135064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382727"/>
    <xdr:sp macro="" textlink="">
      <xdr:nvSpPr>
        <xdr:cNvPr id="985" name="TextBox 984">
          <a:extLst>
            <a:ext uri="{FF2B5EF4-FFF2-40B4-BE49-F238E27FC236}">
              <a16:creationId xmlns:a16="http://schemas.microsoft.com/office/drawing/2014/main" id="{F8152A0D-2EEC-48F9-8710-2D31E908A593}"/>
            </a:ext>
          </a:extLst>
        </xdr:cNvPr>
        <xdr:cNvSpPr txBox="1"/>
      </xdr:nvSpPr>
      <xdr:spPr>
        <a:xfrm>
          <a:off x="135064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1333500</xdr:colOff>
      <xdr:row>0</xdr:row>
      <xdr:rowOff>0</xdr:rowOff>
    </xdr:from>
    <xdr:ext cx="65" cy="1222654"/>
    <xdr:sp macro="" textlink="">
      <xdr:nvSpPr>
        <xdr:cNvPr id="986" name="TextBox 985">
          <a:extLst>
            <a:ext uri="{FF2B5EF4-FFF2-40B4-BE49-F238E27FC236}">
              <a16:creationId xmlns:a16="http://schemas.microsoft.com/office/drawing/2014/main" id="{F2811484-4C66-4987-A520-013060BAA455}"/>
            </a:ext>
          </a:extLst>
        </xdr:cNvPr>
        <xdr:cNvSpPr txBox="1"/>
      </xdr:nvSpPr>
      <xdr:spPr>
        <a:xfrm>
          <a:off x="1350645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987" name="TextBox 986">
          <a:extLst>
            <a:ext uri="{FF2B5EF4-FFF2-40B4-BE49-F238E27FC236}">
              <a16:creationId xmlns:a16="http://schemas.microsoft.com/office/drawing/2014/main" id="{372093D6-3BF4-46F2-9CCB-E9D07E05AD27}"/>
            </a:ext>
          </a:extLst>
        </xdr:cNvPr>
        <xdr:cNvSpPr txBox="1"/>
      </xdr:nvSpPr>
      <xdr:spPr>
        <a:xfrm>
          <a:off x="135064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839927"/>
    <xdr:sp macro="" textlink="">
      <xdr:nvSpPr>
        <xdr:cNvPr id="988" name="TextBox 987">
          <a:extLst>
            <a:ext uri="{FF2B5EF4-FFF2-40B4-BE49-F238E27FC236}">
              <a16:creationId xmlns:a16="http://schemas.microsoft.com/office/drawing/2014/main" id="{8BDEA22D-C06E-4F7E-9FD3-6622FFF38658}"/>
            </a:ext>
          </a:extLst>
        </xdr:cNvPr>
        <xdr:cNvSpPr txBox="1"/>
      </xdr:nvSpPr>
      <xdr:spPr>
        <a:xfrm>
          <a:off x="135064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989" name="TextBox 988">
          <a:extLst>
            <a:ext uri="{FF2B5EF4-FFF2-40B4-BE49-F238E27FC236}">
              <a16:creationId xmlns:a16="http://schemas.microsoft.com/office/drawing/2014/main" id="{5DFD1305-E1F6-491D-BA91-5FB2CCD2D76F}"/>
            </a:ext>
          </a:extLst>
        </xdr:cNvPr>
        <xdr:cNvSpPr txBox="1"/>
      </xdr:nvSpPr>
      <xdr:spPr>
        <a:xfrm>
          <a:off x="135064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382727"/>
    <xdr:sp macro="" textlink="">
      <xdr:nvSpPr>
        <xdr:cNvPr id="990" name="TextBox 989">
          <a:extLst>
            <a:ext uri="{FF2B5EF4-FFF2-40B4-BE49-F238E27FC236}">
              <a16:creationId xmlns:a16="http://schemas.microsoft.com/office/drawing/2014/main" id="{906AC050-293B-47F6-B39B-B1B9C01F9479}"/>
            </a:ext>
          </a:extLst>
        </xdr:cNvPr>
        <xdr:cNvSpPr txBox="1"/>
      </xdr:nvSpPr>
      <xdr:spPr>
        <a:xfrm>
          <a:off x="135064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1333500</xdr:colOff>
      <xdr:row>0</xdr:row>
      <xdr:rowOff>0</xdr:rowOff>
    </xdr:from>
    <xdr:ext cx="65" cy="1222654"/>
    <xdr:sp macro="" textlink="">
      <xdr:nvSpPr>
        <xdr:cNvPr id="991" name="TextBox 990">
          <a:extLst>
            <a:ext uri="{FF2B5EF4-FFF2-40B4-BE49-F238E27FC236}">
              <a16:creationId xmlns:a16="http://schemas.microsoft.com/office/drawing/2014/main" id="{7659962E-38B0-420B-A29D-E10C72F72A11}"/>
            </a:ext>
          </a:extLst>
        </xdr:cNvPr>
        <xdr:cNvSpPr txBox="1"/>
      </xdr:nvSpPr>
      <xdr:spPr>
        <a:xfrm>
          <a:off x="1350645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992" name="TextBox 991">
          <a:extLst>
            <a:ext uri="{FF2B5EF4-FFF2-40B4-BE49-F238E27FC236}">
              <a16:creationId xmlns:a16="http://schemas.microsoft.com/office/drawing/2014/main" id="{4A6FD208-21D2-43A3-BD06-BA022B51E07F}"/>
            </a:ext>
          </a:extLst>
        </xdr:cNvPr>
        <xdr:cNvSpPr txBox="1"/>
      </xdr:nvSpPr>
      <xdr:spPr>
        <a:xfrm>
          <a:off x="135064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839927"/>
    <xdr:sp macro="" textlink="">
      <xdr:nvSpPr>
        <xdr:cNvPr id="993" name="TextBox 992">
          <a:extLst>
            <a:ext uri="{FF2B5EF4-FFF2-40B4-BE49-F238E27FC236}">
              <a16:creationId xmlns:a16="http://schemas.microsoft.com/office/drawing/2014/main" id="{C1AC5A32-0395-4F35-830D-8618B0579A07}"/>
            </a:ext>
          </a:extLst>
        </xdr:cNvPr>
        <xdr:cNvSpPr txBox="1"/>
      </xdr:nvSpPr>
      <xdr:spPr>
        <a:xfrm>
          <a:off x="135064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994" name="TextBox 993">
          <a:extLst>
            <a:ext uri="{FF2B5EF4-FFF2-40B4-BE49-F238E27FC236}">
              <a16:creationId xmlns:a16="http://schemas.microsoft.com/office/drawing/2014/main" id="{BE830398-9C37-411D-A515-6FDA89CA82B6}"/>
            </a:ext>
          </a:extLst>
        </xdr:cNvPr>
        <xdr:cNvSpPr txBox="1"/>
      </xdr:nvSpPr>
      <xdr:spPr>
        <a:xfrm>
          <a:off x="135064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382727"/>
    <xdr:sp macro="" textlink="">
      <xdr:nvSpPr>
        <xdr:cNvPr id="995" name="TextBox 994">
          <a:extLst>
            <a:ext uri="{FF2B5EF4-FFF2-40B4-BE49-F238E27FC236}">
              <a16:creationId xmlns:a16="http://schemas.microsoft.com/office/drawing/2014/main" id="{9F9E125A-138F-42A3-96CA-699B5DB5A27C}"/>
            </a:ext>
          </a:extLst>
        </xdr:cNvPr>
        <xdr:cNvSpPr txBox="1"/>
      </xdr:nvSpPr>
      <xdr:spPr>
        <a:xfrm>
          <a:off x="135064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1333500</xdr:colOff>
      <xdr:row>0</xdr:row>
      <xdr:rowOff>0</xdr:rowOff>
    </xdr:from>
    <xdr:ext cx="65" cy="1222654"/>
    <xdr:sp macro="" textlink="">
      <xdr:nvSpPr>
        <xdr:cNvPr id="996" name="TextBox 995">
          <a:extLst>
            <a:ext uri="{FF2B5EF4-FFF2-40B4-BE49-F238E27FC236}">
              <a16:creationId xmlns:a16="http://schemas.microsoft.com/office/drawing/2014/main" id="{CDC7866E-141D-407A-9B88-FA34797171E2}"/>
            </a:ext>
          </a:extLst>
        </xdr:cNvPr>
        <xdr:cNvSpPr txBox="1"/>
      </xdr:nvSpPr>
      <xdr:spPr>
        <a:xfrm>
          <a:off x="1350645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997" name="TextBox 996">
          <a:extLst>
            <a:ext uri="{FF2B5EF4-FFF2-40B4-BE49-F238E27FC236}">
              <a16:creationId xmlns:a16="http://schemas.microsoft.com/office/drawing/2014/main" id="{77CA0EFD-7D9A-4DCD-882D-8BE6B443E101}"/>
            </a:ext>
          </a:extLst>
        </xdr:cNvPr>
        <xdr:cNvSpPr txBox="1"/>
      </xdr:nvSpPr>
      <xdr:spPr>
        <a:xfrm>
          <a:off x="135064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839927"/>
    <xdr:sp macro="" textlink="">
      <xdr:nvSpPr>
        <xdr:cNvPr id="998" name="TextBox 997">
          <a:extLst>
            <a:ext uri="{FF2B5EF4-FFF2-40B4-BE49-F238E27FC236}">
              <a16:creationId xmlns:a16="http://schemas.microsoft.com/office/drawing/2014/main" id="{2970E5A0-74FB-475C-BE91-BB442CED63D4}"/>
            </a:ext>
          </a:extLst>
        </xdr:cNvPr>
        <xdr:cNvSpPr txBox="1"/>
      </xdr:nvSpPr>
      <xdr:spPr>
        <a:xfrm>
          <a:off x="135064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999" name="TextBox 998">
          <a:extLst>
            <a:ext uri="{FF2B5EF4-FFF2-40B4-BE49-F238E27FC236}">
              <a16:creationId xmlns:a16="http://schemas.microsoft.com/office/drawing/2014/main" id="{132D1518-A9A9-413F-9EF7-6BE8A9D3973F}"/>
            </a:ext>
          </a:extLst>
        </xdr:cNvPr>
        <xdr:cNvSpPr txBox="1"/>
      </xdr:nvSpPr>
      <xdr:spPr>
        <a:xfrm>
          <a:off x="135064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382727"/>
    <xdr:sp macro="" textlink="">
      <xdr:nvSpPr>
        <xdr:cNvPr id="1000" name="TextBox 999">
          <a:extLst>
            <a:ext uri="{FF2B5EF4-FFF2-40B4-BE49-F238E27FC236}">
              <a16:creationId xmlns:a16="http://schemas.microsoft.com/office/drawing/2014/main" id="{85E8003F-4413-4069-B50F-B0150B34CCFD}"/>
            </a:ext>
          </a:extLst>
        </xdr:cNvPr>
        <xdr:cNvSpPr txBox="1"/>
      </xdr:nvSpPr>
      <xdr:spPr>
        <a:xfrm>
          <a:off x="135064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1333500</xdr:colOff>
      <xdr:row>0</xdr:row>
      <xdr:rowOff>0</xdr:rowOff>
    </xdr:from>
    <xdr:ext cx="65" cy="1222654"/>
    <xdr:sp macro="" textlink="">
      <xdr:nvSpPr>
        <xdr:cNvPr id="1001" name="TextBox 1000">
          <a:extLst>
            <a:ext uri="{FF2B5EF4-FFF2-40B4-BE49-F238E27FC236}">
              <a16:creationId xmlns:a16="http://schemas.microsoft.com/office/drawing/2014/main" id="{AA88D806-DD28-4EAD-A3A7-D9C01D7F3D95}"/>
            </a:ext>
          </a:extLst>
        </xdr:cNvPr>
        <xdr:cNvSpPr txBox="1"/>
      </xdr:nvSpPr>
      <xdr:spPr>
        <a:xfrm>
          <a:off x="1350645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1002" name="TextBox 1001">
          <a:extLst>
            <a:ext uri="{FF2B5EF4-FFF2-40B4-BE49-F238E27FC236}">
              <a16:creationId xmlns:a16="http://schemas.microsoft.com/office/drawing/2014/main" id="{11E03C14-80FB-47CE-8BCD-7D0BAEB1F334}"/>
            </a:ext>
          </a:extLst>
        </xdr:cNvPr>
        <xdr:cNvSpPr txBox="1"/>
      </xdr:nvSpPr>
      <xdr:spPr>
        <a:xfrm>
          <a:off x="135064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839927"/>
    <xdr:sp macro="" textlink="">
      <xdr:nvSpPr>
        <xdr:cNvPr id="1003" name="TextBox 1002">
          <a:extLst>
            <a:ext uri="{FF2B5EF4-FFF2-40B4-BE49-F238E27FC236}">
              <a16:creationId xmlns:a16="http://schemas.microsoft.com/office/drawing/2014/main" id="{1459B76A-3E4E-475F-B265-EA92EEE14801}"/>
            </a:ext>
          </a:extLst>
        </xdr:cNvPr>
        <xdr:cNvSpPr txBox="1"/>
      </xdr:nvSpPr>
      <xdr:spPr>
        <a:xfrm>
          <a:off x="135064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1004" name="TextBox 1003">
          <a:extLst>
            <a:ext uri="{FF2B5EF4-FFF2-40B4-BE49-F238E27FC236}">
              <a16:creationId xmlns:a16="http://schemas.microsoft.com/office/drawing/2014/main" id="{D1F6B38A-98D3-4AAD-AC65-4FA8391C3B6C}"/>
            </a:ext>
          </a:extLst>
        </xdr:cNvPr>
        <xdr:cNvSpPr txBox="1"/>
      </xdr:nvSpPr>
      <xdr:spPr>
        <a:xfrm>
          <a:off x="135064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382727"/>
    <xdr:sp macro="" textlink="">
      <xdr:nvSpPr>
        <xdr:cNvPr id="1005" name="TextBox 1004">
          <a:extLst>
            <a:ext uri="{FF2B5EF4-FFF2-40B4-BE49-F238E27FC236}">
              <a16:creationId xmlns:a16="http://schemas.microsoft.com/office/drawing/2014/main" id="{4AF6893C-2C79-43DD-B9AB-8374A3C30E66}"/>
            </a:ext>
          </a:extLst>
        </xdr:cNvPr>
        <xdr:cNvSpPr txBox="1"/>
      </xdr:nvSpPr>
      <xdr:spPr>
        <a:xfrm>
          <a:off x="135064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1333500</xdr:colOff>
      <xdr:row>0</xdr:row>
      <xdr:rowOff>0</xdr:rowOff>
    </xdr:from>
    <xdr:ext cx="65" cy="1222654"/>
    <xdr:sp macro="" textlink="">
      <xdr:nvSpPr>
        <xdr:cNvPr id="1006" name="TextBox 1005">
          <a:extLst>
            <a:ext uri="{FF2B5EF4-FFF2-40B4-BE49-F238E27FC236}">
              <a16:creationId xmlns:a16="http://schemas.microsoft.com/office/drawing/2014/main" id="{B2DD4CF6-C808-4F5E-8E5B-81799A00E8F9}"/>
            </a:ext>
          </a:extLst>
        </xdr:cNvPr>
        <xdr:cNvSpPr txBox="1"/>
      </xdr:nvSpPr>
      <xdr:spPr>
        <a:xfrm>
          <a:off x="1350645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1007" name="TextBox 1006">
          <a:extLst>
            <a:ext uri="{FF2B5EF4-FFF2-40B4-BE49-F238E27FC236}">
              <a16:creationId xmlns:a16="http://schemas.microsoft.com/office/drawing/2014/main" id="{67179474-E3B6-4CDD-9CD0-3634AF733AD1}"/>
            </a:ext>
          </a:extLst>
        </xdr:cNvPr>
        <xdr:cNvSpPr txBox="1"/>
      </xdr:nvSpPr>
      <xdr:spPr>
        <a:xfrm>
          <a:off x="135064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839927"/>
    <xdr:sp macro="" textlink="">
      <xdr:nvSpPr>
        <xdr:cNvPr id="1008" name="TextBox 1007">
          <a:extLst>
            <a:ext uri="{FF2B5EF4-FFF2-40B4-BE49-F238E27FC236}">
              <a16:creationId xmlns:a16="http://schemas.microsoft.com/office/drawing/2014/main" id="{BC93605A-25C6-4344-8E44-8822D31B5144}"/>
            </a:ext>
          </a:extLst>
        </xdr:cNvPr>
        <xdr:cNvSpPr txBox="1"/>
      </xdr:nvSpPr>
      <xdr:spPr>
        <a:xfrm>
          <a:off x="135064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1009" name="TextBox 1008">
          <a:extLst>
            <a:ext uri="{FF2B5EF4-FFF2-40B4-BE49-F238E27FC236}">
              <a16:creationId xmlns:a16="http://schemas.microsoft.com/office/drawing/2014/main" id="{EF34C758-05BC-4E7B-B50A-84A5206A8E2B}"/>
            </a:ext>
          </a:extLst>
        </xdr:cNvPr>
        <xdr:cNvSpPr txBox="1"/>
      </xdr:nvSpPr>
      <xdr:spPr>
        <a:xfrm>
          <a:off x="135064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382727"/>
    <xdr:sp macro="" textlink="">
      <xdr:nvSpPr>
        <xdr:cNvPr id="1010" name="TextBox 1009">
          <a:extLst>
            <a:ext uri="{FF2B5EF4-FFF2-40B4-BE49-F238E27FC236}">
              <a16:creationId xmlns:a16="http://schemas.microsoft.com/office/drawing/2014/main" id="{DBFA27F6-7DD3-48AD-8ABC-70559E269CC2}"/>
            </a:ext>
          </a:extLst>
        </xdr:cNvPr>
        <xdr:cNvSpPr txBox="1"/>
      </xdr:nvSpPr>
      <xdr:spPr>
        <a:xfrm>
          <a:off x="135064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1333500</xdr:colOff>
      <xdr:row>0</xdr:row>
      <xdr:rowOff>0</xdr:rowOff>
    </xdr:from>
    <xdr:ext cx="65" cy="1222654"/>
    <xdr:sp macro="" textlink="">
      <xdr:nvSpPr>
        <xdr:cNvPr id="1011" name="TextBox 1010">
          <a:extLst>
            <a:ext uri="{FF2B5EF4-FFF2-40B4-BE49-F238E27FC236}">
              <a16:creationId xmlns:a16="http://schemas.microsoft.com/office/drawing/2014/main" id="{812206B1-7D91-44C0-83A5-58DF700E9360}"/>
            </a:ext>
          </a:extLst>
        </xdr:cNvPr>
        <xdr:cNvSpPr txBox="1"/>
      </xdr:nvSpPr>
      <xdr:spPr>
        <a:xfrm>
          <a:off x="1350645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1012" name="TextBox 1011">
          <a:extLst>
            <a:ext uri="{FF2B5EF4-FFF2-40B4-BE49-F238E27FC236}">
              <a16:creationId xmlns:a16="http://schemas.microsoft.com/office/drawing/2014/main" id="{47952432-8796-44B2-A320-9D7ECF3A3A45}"/>
            </a:ext>
          </a:extLst>
        </xdr:cNvPr>
        <xdr:cNvSpPr txBox="1"/>
      </xdr:nvSpPr>
      <xdr:spPr>
        <a:xfrm>
          <a:off x="135064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839927"/>
    <xdr:sp macro="" textlink="">
      <xdr:nvSpPr>
        <xdr:cNvPr id="1013" name="TextBox 1012">
          <a:extLst>
            <a:ext uri="{FF2B5EF4-FFF2-40B4-BE49-F238E27FC236}">
              <a16:creationId xmlns:a16="http://schemas.microsoft.com/office/drawing/2014/main" id="{F82BAE55-BC72-4366-9CF8-54B772E59D7E}"/>
            </a:ext>
          </a:extLst>
        </xdr:cNvPr>
        <xdr:cNvSpPr txBox="1"/>
      </xdr:nvSpPr>
      <xdr:spPr>
        <a:xfrm>
          <a:off x="135064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1014" name="TextBox 1013">
          <a:extLst>
            <a:ext uri="{FF2B5EF4-FFF2-40B4-BE49-F238E27FC236}">
              <a16:creationId xmlns:a16="http://schemas.microsoft.com/office/drawing/2014/main" id="{E020052E-58D8-4E03-8B45-456A646B8589}"/>
            </a:ext>
          </a:extLst>
        </xdr:cNvPr>
        <xdr:cNvSpPr txBox="1"/>
      </xdr:nvSpPr>
      <xdr:spPr>
        <a:xfrm>
          <a:off x="135064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382727"/>
    <xdr:sp macro="" textlink="">
      <xdr:nvSpPr>
        <xdr:cNvPr id="1015" name="TextBox 1014">
          <a:extLst>
            <a:ext uri="{FF2B5EF4-FFF2-40B4-BE49-F238E27FC236}">
              <a16:creationId xmlns:a16="http://schemas.microsoft.com/office/drawing/2014/main" id="{F46895B5-3B47-431C-81D2-E35E912917AF}"/>
            </a:ext>
          </a:extLst>
        </xdr:cNvPr>
        <xdr:cNvSpPr txBox="1"/>
      </xdr:nvSpPr>
      <xdr:spPr>
        <a:xfrm>
          <a:off x="135064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1333500</xdr:colOff>
      <xdr:row>0</xdr:row>
      <xdr:rowOff>0</xdr:rowOff>
    </xdr:from>
    <xdr:ext cx="65" cy="1222654"/>
    <xdr:sp macro="" textlink="">
      <xdr:nvSpPr>
        <xdr:cNvPr id="1016" name="TextBox 1015">
          <a:extLst>
            <a:ext uri="{FF2B5EF4-FFF2-40B4-BE49-F238E27FC236}">
              <a16:creationId xmlns:a16="http://schemas.microsoft.com/office/drawing/2014/main" id="{F300A43C-730A-41E7-96F7-1BD77AE6C97F}"/>
            </a:ext>
          </a:extLst>
        </xdr:cNvPr>
        <xdr:cNvSpPr txBox="1"/>
      </xdr:nvSpPr>
      <xdr:spPr>
        <a:xfrm>
          <a:off x="1350645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1017" name="TextBox 1016">
          <a:extLst>
            <a:ext uri="{FF2B5EF4-FFF2-40B4-BE49-F238E27FC236}">
              <a16:creationId xmlns:a16="http://schemas.microsoft.com/office/drawing/2014/main" id="{C34648CB-3B35-4BFB-9475-06F313D575B6}"/>
            </a:ext>
          </a:extLst>
        </xdr:cNvPr>
        <xdr:cNvSpPr txBox="1"/>
      </xdr:nvSpPr>
      <xdr:spPr>
        <a:xfrm>
          <a:off x="135064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839927"/>
    <xdr:sp macro="" textlink="">
      <xdr:nvSpPr>
        <xdr:cNvPr id="1018" name="TextBox 1017">
          <a:extLst>
            <a:ext uri="{FF2B5EF4-FFF2-40B4-BE49-F238E27FC236}">
              <a16:creationId xmlns:a16="http://schemas.microsoft.com/office/drawing/2014/main" id="{37CAC6FF-1FAB-4A02-AFB2-66ADC4061BB8}"/>
            </a:ext>
          </a:extLst>
        </xdr:cNvPr>
        <xdr:cNvSpPr txBox="1"/>
      </xdr:nvSpPr>
      <xdr:spPr>
        <a:xfrm>
          <a:off x="135064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1019" name="TextBox 1018">
          <a:extLst>
            <a:ext uri="{FF2B5EF4-FFF2-40B4-BE49-F238E27FC236}">
              <a16:creationId xmlns:a16="http://schemas.microsoft.com/office/drawing/2014/main" id="{AE95AC95-BF11-4740-8539-83EE60820CB9}"/>
            </a:ext>
          </a:extLst>
        </xdr:cNvPr>
        <xdr:cNvSpPr txBox="1"/>
      </xdr:nvSpPr>
      <xdr:spPr>
        <a:xfrm>
          <a:off x="135064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382727"/>
    <xdr:sp macro="" textlink="">
      <xdr:nvSpPr>
        <xdr:cNvPr id="1020" name="TextBox 1019">
          <a:extLst>
            <a:ext uri="{FF2B5EF4-FFF2-40B4-BE49-F238E27FC236}">
              <a16:creationId xmlns:a16="http://schemas.microsoft.com/office/drawing/2014/main" id="{C631C8DF-4CED-40D0-BE8C-98F6B5E4CE6B}"/>
            </a:ext>
          </a:extLst>
        </xdr:cNvPr>
        <xdr:cNvSpPr txBox="1"/>
      </xdr:nvSpPr>
      <xdr:spPr>
        <a:xfrm>
          <a:off x="135064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1333500</xdr:colOff>
      <xdr:row>0</xdr:row>
      <xdr:rowOff>0</xdr:rowOff>
    </xdr:from>
    <xdr:ext cx="65" cy="1222654"/>
    <xdr:sp macro="" textlink="">
      <xdr:nvSpPr>
        <xdr:cNvPr id="1021" name="TextBox 1020">
          <a:extLst>
            <a:ext uri="{FF2B5EF4-FFF2-40B4-BE49-F238E27FC236}">
              <a16:creationId xmlns:a16="http://schemas.microsoft.com/office/drawing/2014/main" id="{771AA839-C9E2-4DF9-B4F3-B2C68D02AF50}"/>
            </a:ext>
          </a:extLst>
        </xdr:cNvPr>
        <xdr:cNvSpPr txBox="1"/>
      </xdr:nvSpPr>
      <xdr:spPr>
        <a:xfrm>
          <a:off x="1350645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1022" name="TextBox 1021">
          <a:extLst>
            <a:ext uri="{FF2B5EF4-FFF2-40B4-BE49-F238E27FC236}">
              <a16:creationId xmlns:a16="http://schemas.microsoft.com/office/drawing/2014/main" id="{3793279D-5D90-4937-B520-C46AD5B04C6F}"/>
            </a:ext>
          </a:extLst>
        </xdr:cNvPr>
        <xdr:cNvSpPr txBox="1"/>
      </xdr:nvSpPr>
      <xdr:spPr>
        <a:xfrm>
          <a:off x="135064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839927"/>
    <xdr:sp macro="" textlink="">
      <xdr:nvSpPr>
        <xdr:cNvPr id="1023" name="TextBox 1022">
          <a:extLst>
            <a:ext uri="{FF2B5EF4-FFF2-40B4-BE49-F238E27FC236}">
              <a16:creationId xmlns:a16="http://schemas.microsoft.com/office/drawing/2014/main" id="{17624721-5319-4304-B8D8-E6C8036F04F3}"/>
            </a:ext>
          </a:extLst>
        </xdr:cNvPr>
        <xdr:cNvSpPr txBox="1"/>
      </xdr:nvSpPr>
      <xdr:spPr>
        <a:xfrm>
          <a:off x="135064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1024" name="TextBox 1023">
          <a:extLst>
            <a:ext uri="{FF2B5EF4-FFF2-40B4-BE49-F238E27FC236}">
              <a16:creationId xmlns:a16="http://schemas.microsoft.com/office/drawing/2014/main" id="{3A33936B-CD1D-4C11-B588-1A8ACFD67B85}"/>
            </a:ext>
          </a:extLst>
        </xdr:cNvPr>
        <xdr:cNvSpPr txBox="1"/>
      </xdr:nvSpPr>
      <xdr:spPr>
        <a:xfrm>
          <a:off x="135064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382727"/>
    <xdr:sp macro="" textlink="">
      <xdr:nvSpPr>
        <xdr:cNvPr id="1025" name="TextBox 1024">
          <a:extLst>
            <a:ext uri="{FF2B5EF4-FFF2-40B4-BE49-F238E27FC236}">
              <a16:creationId xmlns:a16="http://schemas.microsoft.com/office/drawing/2014/main" id="{BF77BE04-702C-45C7-98A2-EF32945626ED}"/>
            </a:ext>
          </a:extLst>
        </xdr:cNvPr>
        <xdr:cNvSpPr txBox="1"/>
      </xdr:nvSpPr>
      <xdr:spPr>
        <a:xfrm>
          <a:off x="135064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1333500</xdr:colOff>
      <xdr:row>0</xdr:row>
      <xdr:rowOff>0</xdr:rowOff>
    </xdr:from>
    <xdr:ext cx="65" cy="1222654"/>
    <xdr:sp macro="" textlink="">
      <xdr:nvSpPr>
        <xdr:cNvPr id="1026" name="TextBox 1025">
          <a:extLst>
            <a:ext uri="{FF2B5EF4-FFF2-40B4-BE49-F238E27FC236}">
              <a16:creationId xmlns:a16="http://schemas.microsoft.com/office/drawing/2014/main" id="{A3707E79-8F30-49AD-B8B5-900040116055}"/>
            </a:ext>
          </a:extLst>
        </xdr:cNvPr>
        <xdr:cNvSpPr txBox="1"/>
      </xdr:nvSpPr>
      <xdr:spPr>
        <a:xfrm>
          <a:off x="1350645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1027" name="TextBox 1026">
          <a:extLst>
            <a:ext uri="{FF2B5EF4-FFF2-40B4-BE49-F238E27FC236}">
              <a16:creationId xmlns:a16="http://schemas.microsoft.com/office/drawing/2014/main" id="{DEE05B7A-7F13-45BA-ADCE-168831BC840F}"/>
            </a:ext>
          </a:extLst>
        </xdr:cNvPr>
        <xdr:cNvSpPr txBox="1"/>
      </xdr:nvSpPr>
      <xdr:spPr>
        <a:xfrm>
          <a:off x="135064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839927"/>
    <xdr:sp macro="" textlink="">
      <xdr:nvSpPr>
        <xdr:cNvPr id="1028" name="TextBox 1027">
          <a:extLst>
            <a:ext uri="{FF2B5EF4-FFF2-40B4-BE49-F238E27FC236}">
              <a16:creationId xmlns:a16="http://schemas.microsoft.com/office/drawing/2014/main" id="{AA41069D-E4E7-448F-AEF7-CA27F7DBA1D7}"/>
            </a:ext>
          </a:extLst>
        </xdr:cNvPr>
        <xdr:cNvSpPr txBox="1"/>
      </xdr:nvSpPr>
      <xdr:spPr>
        <a:xfrm>
          <a:off x="135064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1029" name="TextBox 1028">
          <a:extLst>
            <a:ext uri="{FF2B5EF4-FFF2-40B4-BE49-F238E27FC236}">
              <a16:creationId xmlns:a16="http://schemas.microsoft.com/office/drawing/2014/main" id="{A7657AD7-9585-486F-9A2F-881DCDA62B24}"/>
            </a:ext>
          </a:extLst>
        </xdr:cNvPr>
        <xdr:cNvSpPr txBox="1"/>
      </xdr:nvSpPr>
      <xdr:spPr>
        <a:xfrm>
          <a:off x="135064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382727"/>
    <xdr:sp macro="" textlink="">
      <xdr:nvSpPr>
        <xdr:cNvPr id="1030" name="TextBox 1029">
          <a:extLst>
            <a:ext uri="{FF2B5EF4-FFF2-40B4-BE49-F238E27FC236}">
              <a16:creationId xmlns:a16="http://schemas.microsoft.com/office/drawing/2014/main" id="{118E642C-4B44-4EAE-B319-1754DAF5CA07}"/>
            </a:ext>
          </a:extLst>
        </xdr:cNvPr>
        <xdr:cNvSpPr txBox="1"/>
      </xdr:nvSpPr>
      <xdr:spPr>
        <a:xfrm>
          <a:off x="135064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1333500</xdr:colOff>
      <xdr:row>0</xdr:row>
      <xdr:rowOff>0</xdr:rowOff>
    </xdr:from>
    <xdr:ext cx="65" cy="1222654"/>
    <xdr:sp macro="" textlink="">
      <xdr:nvSpPr>
        <xdr:cNvPr id="1031" name="TextBox 1030">
          <a:extLst>
            <a:ext uri="{FF2B5EF4-FFF2-40B4-BE49-F238E27FC236}">
              <a16:creationId xmlns:a16="http://schemas.microsoft.com/office/drawing/2014/main" id="{9D041405-03F0-4DEF-9DBF-DEA8F29CC617}"/>
            </a:ext>
          </a:extLst>
        </xdr:cNvPr>
        <xdr:cNvSpPr txBox="1"/>
      </xdr:nvSpPr>
      <xdr:spPr>
        <a:xfrm>
          <a:off x="1350645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1032" name="TextBox 1031">
          <a:extLst>
            <a:ext uri="{FF2B5EF4-FFF2-40B4-BE49-F238E27FC236}">
              <a16:creationId xmlns:a16="http://schemas.microsoft.com/office/drawing/2014/main" id="{42E24908-5B8C-4CB1-93AC-AD4FCAEAC080}"/>
            </a:ext>
          </a:extLst>
        </xdr:cNvPr>
        <xdr:cNvSpPr txBox="1"/>
      </xdr:nvSpPr>
      <xdr:spPr>
        <a:xfrm>
          <a:off x="135064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839927"/>
    <xdr:sp macro="" textlink="">
      <xdr:nvSpPr>
        <xdr:cNvPr id="1033" name="TextBox 1032">
          <a:extLst>
            <a:ext uri="{FF2B5EF4-FFF2-40B4-BE49-F238E27FC236}">
              <a16:creationId xmlns:a16="http://schemas.microsoft.com/office/drawing/2014/main" id="{68C255F2-92D8-460D-8C5E-F72EF66BF235}"/>
            </a:ext>
          </a:extLst>
        </xdr:cNvPr>
        <xdr:cNvSpPr txBox="1"/>
      </xdr:nvSpPr>
      <xdr:spPr>
        <a:xfrm>
          <a:off x="135064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1034" name="TextBox 1033">
          <a:extLst>
            <a:ext uri="{FF2B5EF4-FFF2-40B4-BE49-F238E27FC236}">
              <a16:creationId xmlns:a16="http://schemas.microsoft.com/office/drawing/2014/main" id="{965CBAB8-13C9-48CE-99FD-C5B4A1F3B8E7}"/>
            </a:ext>
          </a:extLst>
        </xdr:cNvPr>
        <xdr:cNvSpPr txBox="1"/>
      </xdr:nvSpPr>
      <xdr:spPr>
        <a:xfrm>
          <a:off x="135064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382727"/>
    <xdr:sp macro="" textlink="">
      <xdr:nvSpPr>
        <xdr:cNvPr id="1035" name="TextBox 1034">
          <a:extLst>
            <a:ext uri="{FF2B5EF4-FFF2-40B4-BE49-F238E27FC236}">
              <a16:creationId xmlns:a16="http://schemas.microsoft.com/office/drawing/2014/main" id="{4EEA0A5D-83DF-4349-A4F3-EE2A337FA7C2}"/>
            </a:ext>
          </a:extLst>
        </xdr:cNvPr>
        <xdr:cNvSpPr txBox="1"/>
      </xdr:nvSpPr>
      <xdr:spPr>
        <a:xfrm>
          <a:off x="135064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1333500</xdr:colOff>
      <xdr:row>0</xdr:row>
      <xdr:rowOff>0</xdr:rowOff>
    </xdr:from>
    <xdr:ext cx="65" cy="1222654"/>
    <xdr:sp macro="" textlink="">
      <xdr:nvSpPr>
        <xdr:cNvPr id="1036" name="TextBox 1035">
          <a:extLst>
            <a:ext uri="{FF2B5EF4-FFF2-40B4-BE49-F238E27FC236}">
              <a16:creationId xmlns:a16="http://schemas.microsoft.com/office/drawing/2014/main" id="{A90035F2-9433-4D12-AB24-50A3012954F1}"/>
            </a:ext>
          </a:extLst>
        </xdr:cNvPr>
        <xdr:cNvSpPr txBox="1"/>
      </xdr:nvSpPr>
      <xdr:spPr>
        <a:xfrm>
          <a:off x="1350645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1037" name="TextBox 1036">
          <a:extLst>
            <a:ext uri="{FF2B5EF4-FFF2-40B4-BE49-F238E27FC236}">
              <a16:creationId xmlns:a16="http://schemas.microsoft.com/office/drawing/2014/main" id="{EE639939-1FFA-432F-BFCD-B656AB71AF5A}"/>
            </a:ext>
          </a:extLst>
        </xdr:cNvPr>
        <xdr:cNvSpPr txBox="1"/>
      </xdr:nvSpPr>
      <xdr:spPr>
        <a:xfrm>
          <a:off x="135064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839927"/>
    <xdr:sp macro="" textlink="">
      <xdr:nvSpPr>
        <xdr:cNvPr id="1038" name="TextBox 1037">
          <a:extLst>
            <a:ext uri="{FF2B5EF4-FFF2-40B4-BE49-F238E27FC236}">
              <a16:creationId xmlns:a16="http://schemas.microsoft.com/office/drawing/2014/main" id="{8B9653A8-EFC8-4A05-9830-2E55BCE72D9E}"/>
            </a:ext>
          </a:extLst>
        </xdr:cNvPr>
        <xdr:cNvSpPr txBox="1"/>
      </xdr:nvSpPr>
      <xdr:spPr>
        <a:xfrm>
          <a:off x="135064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1039" name="TextBox 1038">
          <a:extLst>
            <a:ext uri="{FF2B5EF4-FFF2-40B4-BE49-F238E27FC236}">
              <a16:creationId xmlns:a16="http://schemas.microsoft.com/office/drawing/2014/main" id="{6170761D-3EF6-416E-BBFB-0E6243AA3E63}"/>
            </a:ext>
          </a:extLst>
        </xdr:cNvPr>
        <xdr:cNvSpPr txBox="1"/>
      </xdr:nvSpPr>
      <xdr:spPr>
        <a:xfrm>
          <a:off x="135064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382727"/>
    <xdr:sp macro="" textlink="">
      <xdr:nvSpPr>
        <xdr:cNvPr id="1040" name="TextBox 1039">
          <a:extLst>
            <a:ext uri="{FF2B5EF4-FFF2-40B4-BE49-F238E27FC236}">
              <a16:creationId xmlns:a16="http://schemas.microsoft.com/office/drawing/2014/main" id="{899235EE-E047-46D0-82D7-C1FBB4EE8642}"/>
            </a:ext>
          </a:extLst>
        </xdr:cNvPr>
        <xdr:cNvSpPr txBox="1"/>
      </xdr:nvSpPr>
      <xdr:spPr>
        <a:xfrm>
          <a:off x="135064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1333500</xdr:colOff>
      <xdr:row>0</xdr:row>
      <xdr:rowOff>0</xdr:rowOff>
    </xdr:from>
    <xdr:ext cx="65" cy="1222654"/>
    <xdr:sp macro="" textlink="">
      <xdr:nvSpPr>
        <xdr:cNvPr id="1041" name="TextBox 1040">
          <a:extLst>
            <a:ext uri="{FF2B5EF4-FFF2-40B4-BE49-F238E27FC236}">
              <a16:creationId xmlns:a16="http://schemas.microsoft.com/office/drawing/2014/main" id="{3562224E-6938-469A-ADC8-80BF169DBDEF}"/>
            </a:ext>
          </a:extLst>
        </xdr:cNvPr>
        <xdr:cNvSpPr txBox="1"/>
      </xdr:nvSpPr>
      <xdr:spPr>
        <a:xfrm>
          <a:off x="1350645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1042" name="TextBox 1041">
          <a:extLst>
            <a:ext uri="{FF2B5EF4-FFF2-40B4-BE49-F238E27FC236}">
              <a16:creationId xmlns:a16="http://schemas.microsoft.com/office/drawing/2014/main" id="{8D302D96-1D7D-440B-8827-0BB8DA1C929F}"/>
            </a:ext>
          </a:extLst>
        </xdr:cNvPr>
        <xdr:cNvSpPr txBox="1"/>
      </xdr:nvSpPr>
      <xdr:spPr>
        <a:xfrm>
          <a:off x="135064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839927"/>
    <xdr:sp macro="" textlink="">
      <xdr:nvSpPr>
        <xdr:cNvPr id="1043" name="TextBox 1042">
          <a:extLst>
            <a:ext uri="{FF2B5EF4-FFF2-40B4-BE49-F238E27FC236}">
              <a16:creationId xmlns:a16="http://schemas.microsoft.com/office/drawing/2014/main" id="{DDE844D8-92B3-4F6F-89B6-A728C0CD0E6A}"/>
            </a:ext>
          </a:extLst>
        </xdr:cNvPr>
        <xdr:cNvSpPr txBox="1"/>
      </xdr:nvSpPr>
      <xdr:spPr>
        <a:xfrm>
          <a:off x="135064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1044" name="TextBox 1043">
          <a:extLst>
            <a:ext uri="{FF2B5EF4-FFF2-40B4-BE49-F238E27FC236}">
              <a16:creationId xmlns:a16="http://schemas.microsoft.com/office/drawing/2014/main" id="{C43AC3F2-E431-4C9C-9913-14B01FD733BA}"/>
            </a:ext>
          </a:extLst>
        </xdr:cNvPr>
        <xdr:cNvSpPr txBox="1"/>
      </xdr:nvSpPr>
      <xdr:spPr>
        <a:xfrm>
          <a:off x="135064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382727"/>
    <xdr:sp macro="" textlink="">
      <xdr:nvSpPr>
        <xdr:cNvPr id="1045" name="TextBox 1044">
          <a:extLst>
            <a:ext uri="{FF2B5EF4-FFF2-40B4-BE49-F238E27FC236}">
              <a16:creationId xmlns:a16="http://schemas.microsoft.com/office/drawing/2014/main" id="{358A1358-6FFE-4958-930B-D8BE16F25CA0}"/>
            </a:ext>
          </a:extLst>
        </xdr:cNvPr>
        <xdr:cNvSpPr txBox="1"/>
      </xdr:nvSpPr>
      <xdr:spPr>
        <a:xfrm>
          <a:off x="135064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1333500</xdr:colOff>
      <xdr:row>0</xdr:row>
      <xdr:rowOff>0</xdr:rowOff>
    </xdr:from>
    <xdr:ext cx="65" cy="1222654"/>
    <xdr:sp macro="" textlink="">
      <xdr:nvSpPr>
        <xdr:cNvPr id="1046" name="TextBox 1045">
          <a:extLst>
            <a:ext uri="{FF2B5EF4-FFF2-40B4-BE49-F238E27FC236}">
              <a16:creationId xmlns:a16="http://schemas.microsoft.com/office/drawing/2014/main" id="{FFC4338D-86AB-4DAD-825F-5CEEE37C1BA3}"/>
            </a:ext>
          </a:extLst>
        </xdr:cNvPr>
        <xdr:cNvSpPr txBox="1"/>
      </xdr:nvSpPr>
      <xdr:spPr>
        <a:xfrm>
          <a:off x="1350645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1047" name="TextBox 1046">
          <a:extLst>
            <a:ext uri="{FF2B5EF4-FFF2-40B4-BE49-F238E27FC236}">
              <a16:creationId xmlns:a16="http://schemas.microsoft.com/office/drawing/2014/main" id="{CD542F8E-D301-4618-B3ED-D3A7D82B6AD1}"/>
            </a:ext>
          </a:extLst>
        </xdr:cNvPr>
        <xdr:cNvSpPr txBox="1"/>
      </xdr:nvSpPr>
      <xdr:spPr>
        <a:xfrm>
          <a:off x="135064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839927"/>
    <xdr:sp macro="" textlink="">
      <xdr:nvSpPr>
        <xdr:cNvPr id="1048" name="TextBox 1047">
          <a:extLst>
            <a:ext uri="{FF2B5EF4-FFF2-40B4-BE49-F238E27FC236}">
              <a16:creationId xmlns:a16="http://schemas.microsoft.com/office/drawing/2014/main" id="{33207134-8E0E-4CCE-BE1B-EFB0B7217CAA}"/>
            </a:ext>
          </a:extLst>
        </xdr:cNvPr>
        <xdr:cNvSpPr txBox="1"/>
      </xdr:nvSpPr>
      <xdr:spPr>
        <a:xfrm>
          <a:off x="135064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1049" name="TextBox 1048">
          <a:extLst>
            <a:ext uri="{FF2B5EF4-FFF2-40B4-BE49-F238E27FC236}">
              <a16:creationId xmlns:a16="http://schemas.microsoft.com/office/drawing/2014/main" id="{97AF0FBC-0427-4911-ACAD-F982613A63C3}"/>
            </a:ext>
          </a:extLst>
        </xdr:cNvPr>
        <xdr:cNvSpPr txBox="1"/>
      </xdr:nvSpPr>
      <xdr:spPr>
        <a:xfrm>
          <a:off x="135064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382727"/>
    <xdr:sp macro="" textlink="">
      <xdr:nvSpPr>
        <xdr:cNvPr id="1050" name="TextBox 1049">
          <a:extLst>
            <a:ext uri="{FF2B5EF4-FFF2-40B4-BE49-F238E27FC236}">
              <a16:creationId xmlns:a16="http://schemas.microsoft.com/office/drawing/2014/main" id="{3265121B-D611-408D-A5AD-D4BF17C879CE}"/>
            </a:ext>
          </a:extLst>
        </xdr:cNvPr>
        <xdr:cNvSpPr txBox="1"/>
      </xdr:nvSpPr>
      <xdr:spPr>
        <a:xfrm>
          <a:off x="135064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1333500</xdr:colOff>
      <xdr:row>0</xdr:row>
      <xdr:rowOff>0</xdr:rowOff>
    </xdr:from>
    <xdr:ext cx="65" cy="1222654"/>
    <xdr:sp macro="" textlink="">
      <xdr:nvSpPr>
        <xdr:cNvPr id="1051" name="TextBox 1050">
          <a:extLst>
            <a:ext uri="{FF2B5EF4-FFF2-40B4-BE49-F238E27FC236}">
              <a16:creationId xmlns:a16="http://schemas.microsoft.com/office/drawing/2014/main" id="{430FF4D6-B940-43ED-983E-77616881EA79}"/>
            </a:ext>
          </a:extLst>
        </xdr:cNvPr>
        <xdr:cNvSpPr txBox="1"/>
      </xdr:nvSpPr>
      <xdr:spPr>
        <a:xfrm>
          <a:off x="1350645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1052" name="TextBox 1051">
          <a:extLst>
            <a:ext uri="{FF2B5EF4-FFF2-40B4-BE49-F238E27FC236}">
              <a16:creationId xmlns:a16="http://schemas.microsoft.com/office/drawing/2014/main" id="{E0B71C5A-85BB-4A9C-A8B8-01C0AED44270}"/>
            </a:ext>
          </a:extLst>
        </xdr:cNvPr>
        <xdr:cNvSpPr txBox="1"/>
      </xdr:nvSpPr>
      <xdr:spPr>
        <a:xfrm>
          <a:off x="135064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839927"/>
    <xdr:sp macro="" textlink="">
      <xdr:nvSpPr>
        <xdr:cNvPr id="1053" name="TextBox 1052">
          <a:extLst>
            <a:ext uri="{FF2B5EF4-FFF2-40B4-BE49-F238E27FC236}">
              <a16:creationId xmlns:a16="http://schemas.microsoft.com/office/drawing/2014/main" id="{5F707F86-38A6-45B0-B77F-B1EE91A94194}"/>
            </a:ext>
          </a:extLst>
        </xdr:cNvPr>
        <xdr:cNvSpPr txBox="1"/>
      </xdr:nvSpPr>
      <xdr:spPr>
        <a:xfrm>
          <a:off x="135064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1054" name="TextBox 1053">
          <a:extLst>
            <a:ext uri="{FF2B5EF4-FFF2-40B4-BE49-F238E27FC236}">
              <a16:creationId xmlns:a16="http://schemas.microsoft.com/office/drawing/2014/main" id="{51A09BAB-6304-45BF-A68B-DA437B5F85AE}"/>
            </a:ext>
          </a:extLst>
        </xdr:cNvPr>
        <xdr:cNvSpPr txBox="1"/>
      </xdr:nvSpPr>
      <xdr:spPr>
        <a:xfrm>
          <a:off x="135064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382727"/>
    <xdr:sp macro="" textlink="">
      <xdr:nvSpPr>
        <xdr:cNvPr id="1055" name="TextBox 1054">
          <a:extLst>
            <a:ext uri="{FF2B5EF4-FFF2-40B4-BE49-F238E27FC236}">
              <a16:creationId xmlns:a16="http://schemas.microsoft.com/office/drawing/2014/main" id="{803058C4-EC8F-42DB-8C44-3C3EA4525812}"/>
            </a:ext>
          </a:extLst>
        </xdr:cNvPr>
        <xdr:cNvSpPr txBox="1"/>
      </xdr:nvSpPr>
      <xdr:spPr>
        <a:xfrm>
          <a:off x="135064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1333500</xdr:colOff>
      <xdr:row>0</xdr:row>
      <xdr:rowOff>0</xdr:rowOff>
    </xdr:from>
    <xdr:ext cx="65" cy="1222654"/>
    <xdr:sp macro="" textlink="">
      <xdr:nvSpPr>
        <xdr:cNvPr id="1056" name="TextBox 1055">
          <a:extLst>
            <a:ext uri="{FF2B5EF4-FFF2-40B4-BE49-F238E27FC236}">
              <a16:creationId xmlns:a16="http://schemas.microsoft.com/office/drawing/2014/main" id="{744D0C53-9BBB-4258-BCB6-C2F4F662CD11}"/>
            </a:ext>
          </a:extLst>
        </xdr:cNvPr>
        <xdr:cNvSpPr txBox="1"/>
      </xdr:nvSpPr>
      <xdr:spPr>
        <a:xfrm>
          <a:off x="1350645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1057" name="TextBox 1056">
          <a:extLst>
            <a:ext uri="{FF2B5EF4-FFF2-40B4-BE49-F238E27FC236}">
              <a16:creationId xmlns:a16="http://schemas.microsoft.com/office/drawing/2014/main" id="{82434A2E-961D-455B-BB8D-676CB3FFEB9E}"/>
            </a:ext>
          </a:extLst>
        </xdr:cNvPr>
        <xdr:cNvSpPr txBox="1"/>
      </xdr:nvSpPr>
      <xdr:spPr>
        <a:xfrm>
          <a:off x="135064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839927"/>
    <xdr:sp macro="" textlink="">
      <xdr:nvSpPr>
        <xdr:cNvPr id="1058" name="TextBox 1057">
          <a:extLst>
            <a:ext uri="{FF2B5EF4-FFF2-40B4-BE49-F238E27FC236}">
              <a16:creationId xmlns:a16="http://schemas.microsoft.com/office/drawing/2014/main" id="{E69F9EE2-3215-4A3A-979E-997556B8AF77}"/>
            </a:ext>
          </a:extLst>
        </xdr:cNvPr>
        <xdr:cNvSpPr txBox="1"/>
      </xdr:nvSpPr>
      <xdr:spPr>
        <a:xfrm>
          <a:off x="135064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1059" name="TextBox 1058">
          <a:extLst>
            <a:ext uri="{FF2B5EF4-FFF2-40B4-BE49-F238E27FC236}">
              <a16:creationId xmlns:a16="http://schemas.microsoft.com/office/drawing/2014/main" id="{7088232D-E4B1-48B2-A56F-342DE2F29E72}"/>
            </a:ext>
          </a:extLst>
        </xdr:cNvPr>
        <xdr:cNvSpPr txBox="1"/>
      </xdr:nvSpPr>
      <xdr:spPr>
        <a:xfrm>
          <a:off x="135064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382727"/>
    <xdr:sp macro="" textlink="">
      <xdr:nvSpPr>
        <xdr:cNvPr id="1060" name="TextBox 1059">
          <a:extLst>
            <a:ext uri="{FF2B5EF4-FFF2-40B4-BE49-F238E27FC236}">
              <a16:creationId xmlns:a16="http://schemas.microsoft.com/office/drawing/2014/main" id="{019830CA-26CE-4F0F-9B61-A65888355727}"/>
            </a:ext>
          </a:extLst>
        </xdr:cNvPr>
        <xdr:cNvSpPr txBox="1"/>
      </xdr:nvSpPr>
      <xdr:spPr>
        <a:xfrm>
          <a:off x="135064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1333500</xdr:colOff>
      <xdr:row>0</xdr:row>
      <xdr:rowOff>0</xdr:rowOff>
    </xdr:from>
    <xdr:ext cx="65" cy="1222654"/>
    <xdr:sp macro="" textlink="">
      <xdr:nvSpPr>
        <xdr:cNvPr id="1061" name="TextBox 1060">
          <a:extLst>
            <a:ext uri="{FF2B5EF4-FFF2-40B4-BE49-F238E27FC236}">
              <a16:creationId xmlns:a16="http://schemas.microsoft.com/office/drawing/2014/main" id="{497495C3-B78A-4E6A-ACC5-00058C79AA2C}"/>
            </a:ext>
          </a:extLst>
        </xdr:cNvPr>
        <xdr:cNvSpPr txBox="1"/>
      </xdr:nvSpPr>
      <xdr:spPr>
        <a:xfrm>
          <a:off x="1350645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1062" name="TextBox 1061">
          <a:extLst>
            <a:ext uri="{FF2B5EF4-FFF2-40B4-BE49-F238E27FC236}">
              <a16:creationId xmlns:a16="http://schemas.microsoft.com/office/drawing/2014/main" id="{97F8A829-3715-4080-854B-F8B628E65882}"/>
            </a:ext>
          </a:extLst>
        </xdr:cNvPr>
        <xdr:cNvSpPr txBox="1"/>
      </xdr:nvSpPr>
      <xdr:spPr>
        <a:xfrm>
          <a:off x="135064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839927"/>
    <xdr:sp macro="" textlink="">
      <xdr:nvSpPr>
        <xdr:cNvPr id="1063" name="TextBox 1062">
          <a:extLst>
            <a:ext uri="{FF2B5EF4-FFF2-40B4-BE49-F238E27FC236}">
              <a16:creationId xmlns:a16="http://schemas.microsoft.com/office/drawing/2014/main" id="{ADB1BBE4-47E5-453B-A888-6D9BC949748A}"/>
            </a:ext>
          </a:extLst>
        </xdr:cNvPr>
        <xdr:cNvSpPr txBox="1"/>
      </xdr:nvSpPr>
      <xdr:spPr>
        <a:xfrm>
          <a:off x="135064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1064" name="TextBox 1063">
          <a:extLst>
            <a:ext uri="{FF2B5EF4-FFF2-40B4-BE49-F238E27FC236}">
              <a16:creationId xmlns:a16="http://schemas.microsoft.com/office/drawing/2014/main" id="{B5998157-E753-426D-8223-9CD4F9A24ED0}"/>
            </a:ext>
          </a:extLst>
        </xdr:cNvPr>
        <xdr:cNvSpPr txBox="1"/>
      </xdr:nvSpPr>
      <xdr:spPr>
        <a:xfrm>
          <a:off x="135064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382727"/>
    <xdr:sp macro="" textlink="">
      <xdr:nvSpPr>
        <xdr:cNvPr id="1065" name="TextBox 1064">
          <a:extLst>
            <a:ext uri="{FF2B5EF4-FFF2-40B4-BE49-F238E27FC236}">
              <a16:creationId xmlns:a16="http://schemas.microsoft.com/office/drawing/2014/main" id="{B1AC0DE9-CC08-4599-BC78-A45CB5E29981}"/>
            </a:ext>
          </a:extLst>
        </xdr:cNvPr>
        <xdr:cNvSpPr txBox="1"/>
      </xdr:nvSpPr>
      <xdr:spPr>
        <a:xfrm>
          <a:off x="135064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1333500</xdr:colOff>
      <xdr:row>0</xdr:row>
      <xdr:rowOff>0</xdr:rowOff>
    </xdr:from>
    <xdr:ext cx="65" cy="1222654"/>
    <xdr:sp macro="" textlink="">
      <xdr:nvSpPr>
        <xdr:cNvPr id="1066" name="TextBox 1065">
          <a:extLst>
            <a:ext uri="{FF2B5EF4-FFF2-40B4-BE49-F238E27FC236}">
              <a16:creationId xmlns:a16="http://schemas.microsoft.com/office/drawing/2014/main" id="{0713BA50-49EB-4695-A706-122D7536F9B0}"/>
            </a:ext>
          </a:extLst>
        </xdr:cNvPr>
        <xdr:cNvSpPr txBox="1"/>
      </xdr:nvSpPr>
      <xdr:spPr>
        <a:xfrm>
          <a:off x="1350645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1067" name="TextBox 1066">
          <a:extLst>
            <a:ext uri="{FF2B5EF4-FFF2-40B4-BE49-F238E27FC236}">
              <a16:creationId xmlns:a16="http://schemas.microsoft.com/office/drawing/2014/main" id="{604CA73B-E86A-4E7B-8E37-79F011FFAAFB}"/>
            </a:ext>
          </a:extLst>
        </xdr:cNvPr>
        <xdr:cNvSpPr txBox="1"/>
      </xdr:nvSpPr>
      <xdr:spPr>
        <a:xfrm>
          <a:off x="135064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839927"/>
    <xdr:sp macro="" textlink="">
      <xdr:nvSpPr>
        <xdr:cNvPr id="1068" name="TextBox 1067">
          <a:extLst>
            <a:ext uri="{FF2B5EF4-FFF2-40B4-BE49-F238E27FC236}">
              <a16:creationId xmlns:a16="http://schemas.microsoft.com/office/drawing/2014/main" id="{FEE7804E-11C2-41E8-921E-46D5DDEB22C9}"/>
            </a:ext>
          </a:extLst>
        </xdr:cNvPr>
        <xdr:cNvSpPr txBox="1"/>
      </xdr:nvSpPr>
      <xdr:spPr>
        <a:xfrm>
          <a:off x="135064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1069" name="TextBox 1068">
          <a:extLst>
            <a:ext uri="{FF2B5EF4-FFF2-40B4-BE49-F238E27FC236}">
              <a16:creationId xmlns:a16="http://schemas.microsoft.com/office/drawing/2014/main" id="{79D7739B-6698-4503-9175-183F78B26981}"/>
            </a:ext>
          </a:extLst>
        </xdr:cNvPr>
        <xdr:cNvSpPr txBox="1"/>
      </xdr:nvSpPr>
      <xdr:spPr>
        <a:xfrm>
          <a:off x="135064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382727"/>
    <xdr:sp macro="" textlink="">
      <xdr:nvSpPr>
        <xdr:cNvPr id="1070" name="TextBox 1069">
          <a:extLst>
            <a:ext uri="{FF2B5EF4-FFF2-40B4-BE49-F238E27FC236}">
              <a16:creationId xmlns:a16="http://schemas.microsoft.com/office/drawing/2014/main" id="{D432BB54-9D7D-4603-9814-876D9A4D0158}"/>
            </a:ext>
          </a:extLst>
        </xdr:cNvPr>
        <xdr:cNvSpPr txBox="1"/>
      </xdr:nvSpPr>
      <xdr:spPr>
        <a:xfrm>
          <a:off x="135064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1333500</xdr:colOff>
      <xdr:row>0</xdr:row>
      <xdr:rowOff>0</xdr:rowOff>
    </xdr:from>
    <xdr:ext cx="65" cy="1222654"/>
    <xdr:sp macro="" textlink="">
      <xdr:nvSpPr>
        <xdr:cNvPr id="1071" name="TextBox 1070">
          <a:extLst>
            <a:ext uri="{FF2B5EF4-FFF2-40B4-BE49-F238E27FC236}">
              <a16:creationId xmlns:a16="http://schemas.microsoft.com/office/drawing/2014/main" id="{CAAB4624-6854-41DF-8C8A-509969E3AA50}"/>
            </a:ext>
          </a:extLst>
        </xdr:cNvPr>
        <xdr:cNvSpPr txBox="1"/>
      </xdr:nvSpPr>
      <xdr:spPr>
        <a:xfrm>
          <a:off x="1350645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1072" name="TextBox 1071">
          <a:extLst>
            <a:ext uri="{FF2B5EF4-FFF2-40B4-BE49-F238E27FC236}">
              <a16:creationId xmlns:a16="http://schemas.microsoft.com/office/drawing/2014/main" id="{C2FA1BE4-62DD-49A8-ADD5-E43C33AB3EC5}"/>
            </a:ext>
          </a:extLst>
        </xdr:cNvPr>
        <xdr:cNvSpPr txBox="1"/>
      </xdr:nvSpPr>
      <xdr:spPr>
        <a:xfrm>
          <a:off x="135064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839927"/>
    <xdr:sp macro="" textlink="">
      <xdr:nvSpPr>
        <xdr:cNvPr id="1073" name="TextBox 1072">
          <a:extLst>
            <a:ext uri="{FF2B5EF4-FFF2-40B4-BE49-F238E27FC236}">
              <a16:creationId xmlns:a16="http://schemas.microsoft.com/office/drawing/2014/main" id="{61E52213-78D9-4085-90C2-CA0332271CD7}"/>
            </a:ext>
          </a:extLst>
        </xdr:cNvPr>
        <xdr:cNvSpPr txBox="1"/>
      </xdr:nvSpPr>
      <xdr:spPr>
        <a:xfrm>
          <a:off x="135064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1074" name="TextBox 1073">
          <a:extLst>
            <a:ext uri="{FF2B5EF4-FFF2-40B4-BE49-F238E27FC236}">
              <a16:creationId xmlns:a16="http://schemas.microsoft.com/office/drawing/2014/main" id="{B014544D-9C64-4E13-8EA8-B581B585B24C}"/>
            </a:ext>
          </a:extLst>
        </xdr:cNvPr>
        <xdr:cNvSpPr txBox="1"/>
      </xdr:nvSpPr>
      <xdr:spPr>
        <a:xfrm>
          <a:off x="135064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382727"/>
    <xdr:sp macro="" textlink="">
      <xdr:nvSpPr>
        <xdr:cNvPr id="1075" name="TextBox 1074">
          <a:extLst>
            <a:ext uri="{FF2B5EF4-FFF2-40B4-BE49-F238E27FC236}">
              <a16:creationId xmlns:a16="http://schemas.microsoft.com/office/drawing/2014/main" id="{9CD92773-DE40-4968-8065-8E1FBDF8EB16}"/>
            </a:ext>
          </a:extLst>
        </xdr:cNvPr>
        <xdr:cNvSpPr txBox="1"/>
      </xdr:nvSpPr>
      <xdr:spPr>
        <a:xfrm>
          <a:off x="135064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1333500</xdr:colOff>
      <xdr:row>0</xdr:row>
      <xdr:rowOff>0</xdr:rowOff>
    </xdr:from>
    <xdr:ext cx="65" cy="1222654"/>
    <xdr:sp macro="" textlink="">
      <xdr:nvSpPr>
        <xdr:cNvPr id="1076" name="TextBox 1075">
          <a:extLst>
            <a:ext uri="{FF2B5EF4-FFF2-40B4-BE49-F238E27FC236}">
              <a16:creationId xmlns:a16="http://schemas.microsoft.com/office/drawing/2014/main" id="{3891E2C9-5E31-4784-8E85-ABABFAC4B83F}"/>
            </a:ext>
          </a:extLst>
        </xdr:cNvPr>
        <xdr:cNvSpPr txBox="1"/>
      </xdr:nvSpPr>
      <xdr:spPr>
        <a:xfrm>
          <a:off x="1350645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1077" name="TextBox 1076">
          <a:extLst>
            <a:ext uri="{FF2B5EF4-FFF2-40B4-BE49-F238E27FC236}">
              <a16:creationId xmlns:a16="http://schemas.microsoft.com/office/drawing/2014/main" id="{E9710267-4BCE-479C-B213-3C43DFD8A41B}"/>
            </a:ext>
          </a:extLst>
        </xdr:cNvPr>
        <xdr:cNvSpPr txBox="1"/>
      </xdr:nvSpPr>
      <xdr:spPr>
        <a:xfrm>
          <a:off x="135064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839927"/>
    <xdr:sp macro="" textlink="">
      <xdr:nvSpPr>
        <xdr:cNvPr id="1078" name="TextBox 1077">
          <a:extLst>
            <a:ext uri="{FF2B5EF4-FFF2-40B4-BE49-F238E27FC236}">
              <a16:creationId xmlns:a16="http://schemas.microsoft.com/office/drawing/2014/main" id="{841D5378-95D9-43F0-A4A9-C54494FDE5F8}"/>
            </a:ext>
          </a:extLst>
        </xdr:cNvPr>
        <xdr:cNvSpPr txBox="1"/>
      </xdr:nvSpPr>
      <xdr:spPr>
        <a:xfrm>
          <a:off x="135064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1304925</xdr:colOff>
      <xdr:row>0</xdr:row>
      <xdr:rowOff>0</xdr:rowOff>
    </xdr:from>
    <xdr:ext cx="65" cy="172227"/>
    <xdr:sp macro="" textlink="">
      <xdr:nvSpPr>
        <xdr:cNvPr id="1079" name="TextBox 1078">
          <a:extLst>
            <a:ext uri="{FF2B5EF4-FFF2-40B4-BE49-F238E27FC236}">
              <a16:creationId xmlns:a16="http://schemas.microsoft.com/office/drawing/2014/main" id="{06C436BE-5FE9-4514-A7DF-AEB8C462E88D}"/>
            </a:ext>
          </a:extLst>
        </xdr:cNvPr>
        <xdr:cNvSpPr txBox="1"/>
      </xdr:nvSpPr>
      <xdr:spPr>
        <a:xfrm>
          <a:off x="1350645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1314450</xdr:colOff>
      <xdr:row>0</xdr:row>
      <xdr:rowOff>0</xdr:rowOff>
    </xdr:from>
    <xdr:ext cx="65" cy="382727"/>
    <xdr:sp macro="" textlink="">
      <xdr:nvSpPr>
        <xdr:cNvPr id="1080" name="TextBox 1079">
          <a:extLst>
            <a:ext uri="{FF2B5EF4-FFF2-40B4-BE49-F238E27FC236}">
              <a16:creationId xmlns:a16="http://schemas.microsoft.com/office/drawing/2014/main" id="{1BE4B6A3-6D7E-49EF-B28A-80678355A038}"/>
            </a:ext>
          </a:extLst>
        </xdr:cNvPr>
        <xdr:cNvSpPr txBox="1"/>
      </xdr:nvSpPr>
      <xdr:spPr>
        <a:xfrm>
          <a:off x="135064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1333500</xdr:colOff>
      <xdr:row>0</xdr:row>
      <xdr:rowOff>0</xdr:rowOff>
    </xdr:from>
    <xdr:ext cx="65" cy="1222654"/>
    <xdr:sp macro="" textlink="">
      <xdr:nvSpPr>
        <xdr:cNvPr id="1081" name="TextBox 1080">
          <a:extLst>
            <a:ext uri="{FF2B5EF4-FFF2-40B4-BE49-F238E27FC236}">
              <a16:creationId xmlns:a16="http://schemas.microsoft.com/office/drawing/2014/main" id="{B202D410-C341-429B-9495-0A9807858C61}"/>
            </a:ext>
          </a:extLst>
        </xdr:cNvPr>
        <xdr:cNvSpPr txBox="1"/>
      </xdr:nvSpPr>
      <xdr:spPr>
        <a:xfrm>
          <a:off x="20107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082" name="TextBox 1081">
          <a:extLst>
            <a:ext uri="{FF2B5EF4-FFF2-40B4-BE49-F238E27FC236}">
              <a16:creationId xmlns:a16="http://schemas.microsoft.com/office/drawing/2014/main" id="{33C9742C-57DC-485E-A5C2-AB2EDB590F62}"/>
            </a:ext>
          </a:extLst>
        </xdr:cNvPr>
        <xdr:cNvSpPr txBox="1"/>
      </xdr:nvSpPr>
      <xdr:spPr>
        <a:xfrm>
          <a:off x="20078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839927"/>
    <xdr:sp macro="" textlink="">
      <xdr:nvSpPr>
        <xdr:cNvPr id="1083" name="TextBox 1082">
          <a:extLst>
            <a:ext uri="{FF2B5EF4-FFF2-40B4-BE49-F238E27FC236}">
              <a16:creationId xmlns:a16="http://schemas.microsoft.com/office/drawing/2014/main" id="{F7B7ADAB-2E10-47A7-B319-E99C3391AF8C}"/>
            </a:ext>
          </a:extLst>
        </xdr:cNvPr>
        <xdr:cNvSpPr txBox="1"/>
      </xdr:nvSpPr>
      <xdr:spPr>
        <a:xfrm>
          <a:off x="20088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084" name="TextBox 1083">
          <a:extLst>
            <a:ext uri="{FF2B5EF4-FFF2-40B4-BE49-F238E27FC236}">
              <a16:creationId xmlns:a16="http://schemas.microsoft.com/office/drawing/2014/main" id="{34FDF039-997F-4240-B3D2-18827D274D13}"/>
            </a:ext>
          </a:extLst>
        </xdr:cNvPr>
        <xdr:cNvSpPr txBox="1"/>
      </xdr:nvSpPr>
      <xdr:spPr>
        <a:xfrm>
          <a:off x="20078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382727"/>
    <xdr:sp macro="" textlink="">
      <xdr:nvSpPr>
        <xdr:cNvPr id="1085" name="TextBox 1084">
          <a:extLst>
            <a:ext uri="{FF2B5EF4-FFF2-40B4-BE49-F238E27FC236}">
              <a16:creationId xmlns:a16="http://schemas.microsoft.com/office/drawing/2014/main" id="{F02FF8B2-AEAF-43CB-8CB0-2F763EA8A45A}"/>
            </a:ext>
          </a:extLst>
        </xdr:cNvPr>
        <xdr:cNvSpPr txBox="1"/>
      </xdr:nvSpPr>
      <xdr:spPr>
        <a:xfrm>
          <a:off x="2008822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1333500</xdr:colOff>
      <xdr:row>0</xdr:row>
      <xdr:rowOff>0</xdr:rowOff>
    </xdr:from>
    <xdr:ext cx="65" cy="1222654"/>
    <xdr:sp macro="" textlink="">
      <xdr:nvSpPr>
        <xdr:cNvPr id="1086" name="TextBox 1085">
          <a:extLst>
            <a:ext uri="{FF2B5EF4-FFF2-40B4-BE49-F238E27FC236}">
              <a16:creationId xmlns:a16="http://schemas.microsoft.com/office/drawing/2014/main" id="{EB26F2FF-EB70-4089-9961-57FB3555D8C4}"/>
            </a:ext>
          </a:extLst>
        </xdr:cNvPr>
        <xdr:cNvSpPr txBox="1"/>
      </xdr:nvSpPr>
      <xdr:spPr>
        <a:xfrm>
          <a:off x="20107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087" name="TextBox 1086">
          <a:extLst>
            <a:ext uri="{FF2B5EF4-FFF2-40B4-BE49-F238E27FC236}">
              <a16:creationId xmlns:a16="http://schemas.microsoft.com/office/drawing/2014/main" id="{74387772-6F8B-408E-AD1F-42A34B39C90D}"/>
            </a:ext>
          </a:extLst>
        </xdr:cNvPr>
        <xdr:cNvSpPr txBox="1"/>
      </xdr:nvSpPr>
      <xdr:spPr>
        <a:xfrm>
          <a:off x="20078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839927"/>
    <xdr:sp macro="" textlink="">
      <xdr:nvSpPr>
        <xdr:cNvPr id="1088" name="TextBox 1087">
          <a:extLst>
            <a:ext uri="{FF2B5EF4-FFF2-40B4-BE49-F238E27FC236}">
              <a16:creationId xmlns:a16="http://schemas.microsoft.com/office/drawing/2014/main" id="{782F56B1-886B-456E-A97A-35024DF60467}"/>
            </a:ext>
          </a:extLst>
        </xdr:cNvPr>
        <xdr:cNvSpPr txBox="1"/>
      </xdr:nvSpPr>
      <xdr:spPr>
        <a:xfrm>
          <a:off x="20088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089" name="TextBox 1088">
          <a:extLst>
            <a:ext uri="{FF2B5EF4-FFF2-40B4-BE49-F238E27FC236}">
              <a16:creationId xmlns:a16="http://schemas.microsoft.com/office/drawing/2014/main" id="{C5B06CAC-F932-40BF-AD87-5DD487DE795D}"/>
            </a:ext>
          </a:extLst>
        </xdr:cNvPr>
        <xdr:cNvSpPr txBox="1"/>
      </xdr:nvSpPr>
      <xdr:spPr>
        <a:xfrm>
          <a:off x="20078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382727"/>
    <xdr:sp macro="" textlink="">
      <xdr:nvSpPr>
        <xdr:cNvPr id="1090" name="TextBox 1089">
          <a:extLst>
            <a:ext uri="{FF2B5EF4-FFF2-40B4-BE49-F238E27FC236}">
              <a16:creationId xmlns:a16="http://schemas.microsoft.com/office/drawing/2014/main" id="{9E318988-4EFC-48BF-9598-80627D3B6611}"/>
            </a:ext>
          </a:extLst>
        </xdr:cNvPr>
        <xdr:cNvSpPr txBox="1"/>
      </xdr:nvSpPr>
      <xdr:spPr>
        <a:xfrm>
          <a:off x="2008822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1333500</xdr:colOff>
      <xdr:row>0</xdr:row>
      <xdr:rowOff>0</xdr:rowOff>
    </xdr:from>
    <xdr:ext cx="65" cy="1222654"/>
    <xdr:sp macro="" textlink="">
      <xdr:nvSpPr>
        <xdr:cNvPr id="1091" name="TextBox 1090">
          <a:extLst>
            <a:ext uri="{FF2B5EF4-FFF2-40B4-BE49-F238E27FC236}">
              <a16:creationId xmlns:a16="http://schemas.microsoft.com/office/drawing/2014/main" id="{1628E96A-957C-4197-9BF2-D7DB96C9AD1F}"/>
            </a:ext>
          </a:extLst>
        </xdr:cNvPr>
        <xdr:cNvSpPr txBox="1"/>
      </xdr:nvSpPr>
      <xdr:spPr>
        <a:xfrm>
          <a:off x="20107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839927"/>
    <xdr:sp macro="" textlink="">
      <xdr:nvSpPr>
        <xdr:cNvPr id="1092" name="TextBox 1091">
          <a:extLst>
            <a:ext uri="{FF2B5EF4-FFF2-40B4-BE49-F238E27FC236}">
              <a16:creationId xmlns:a16="http://schemas.microsoft.com/office/drawing/2014/main" id="{EBFA0AD3-134A-4CFD-A2BF-66DC05446196}"/>
            </a:ext>
          </a:extLst>
        </xdr:cNvPr>
        <xdr:cNvSpPr txBox="1"/>
      </xdr:nvSpPr>
      <xdr:spPr>
        <a:xfrm>
          <a:off x="20088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1333500</xdr:colOff>
      <xdr:row>0</xdr:row>
      <xdr:rowOff>0</xdr:rowOff>
    </xdr:from>
    <xdr:ext cx="65" cy="1222654"/>
    <xdr:sp macro="" textlink="">
      <xdr:nvSpPr>
        <xdr:cNvPr id="1093" name="TextBox 1092">
          <a:extLst>
            <a:ext uri="{FF2B5EF4-FFF2-40B4-BE49-F238E27FC236}">
              <a16:creationId xmlns:a16="http://schemas.microsoft.com/office/drawing/2014/main" id="{B0E068E0-E6E7-461A-8763-D41BF04A012D}"/>
            </a:ext>
          </a:extLst>
        </xdr:cNvPr>
        <xdr:cNvSpPr txBox="1"/>
      </xdr:nvSpPr>
      <xdr:spPr>
        <a:xfrm>
          <a:off x="20107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094" name="TextBox 1093">
          <a:extLst>
            <a:ext uri="{FF2B5EF4-FFF2-40B4-BE49-F238E27FC236}">
              <a16:creationId xmlns:a16="http://schemas.microsoft.com/office/drawing/2014/main" id="{04F5869B-FDF3-423E-9A12-D688D51322EC}"/>
            </a:ext>
          </a:extLst>
        </xdr:cNvPr>
        <xdr:cNvSpPr txBox="1"/>
      </xdr:nvSpPr>
      <xdr:spPr>
        <a:xfrm>
          <a:off x="20078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839927"/>
    <xdr:sp macro="" textlink="">
      <xdr:nvSpPr>
        <xdr:cNvPr id="1095" name="TextBox 1094">
          <a:extLst>
            <a:ext uri="{FF2B5EF4-FFF2-40B4-BE49-F238E27FC236}">
              <a16:creationId xmlns:a16="http://schemas.microsoft.com/office/drawing/2014/main" id="{7BB133D7-0143-4906-8D24-861CBD623BB4}"/>
            </a:ext>
          </a:extLst>
        </xdr:cNvPr>
        <xdr:cNvSpPr txBox="1"/>
      </xdr:nvSpPr>
      <xdr:spPr>
        <a:xfrm>
          <a:off x="20088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096" name="TextBox 1095">
          <a:extLst>
            <a:ext uri="{FF2B5EF4-FFF2-40B4-BE49-F238E27FC236}">
              <a16:creationId xmlns:a16="http://schemas.microsoft.com/office/drawing/2014/main" id="{70AC0687-4FA6-4B30-A3E7-A46131B3A710}"/>
            </a:ext>
          </a:extLst>
        </xdr:cNvPr>
        <xdr:cNvSpPr txBox="1"/>
      </xdr:nvSpPr>
      <xdr:spPr>
        <a:xfrm>
          <a:off x="20078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382727"/>
    <xdr:sp macro="" textlink="">
      <xdr:nvSpPr>
        <xdr:cNvPr id="1097" name="TextBox 1096">
          <a:extLst>
            <a:ext uri="{FF2B5EF4-FFF2-40B4-BE49-F238E27FC236}">
              <a16:creationId xmlns:a16="http://schemas.microsoft.com/office/drawing/2014/main" id="{27337C90-114C-4AD2-B898-4FA2F5E59B5E}"/>
            </a:ext>
          </a:extLst>
        </xdr:cNvPr>
        <xdr:cNvSpPr txBox="1"/>
      </xdr:nvSpPr>
      <xdr:spPr>
        <a:xfrm>
          <a:off x="2008822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1333500</xdr:colOff>
      <xdr:row>0</xdr:row>
      <xdr:rowOff>0</xdr:rowOff>
    </xdr:from>
    <xdr:ext cx="65" cy="1222654"/>
    <xdr:sp macro="" textlink="">
      <xdr:nvSpPr>
        <xdr:cNvPr id="1098" name="TextBox 1097">
          <a:extLst>
            <a:ext uri="{FF2B5EF4-FFF2-40B4-BE49-F238E27FC236}">
              <a16:creationId xmlns:a16="http://schemas.microsoft.com/office/drawing/2014/main" id="{D56A862B-370D-4770-B788-53D2C9028B87}"/>
            </a:ext>
          </a:extLst>
        </xdr:cNvPr>
        <xdr:cNvSpPr txBox="1"/>
      </xdr:nvSpPr>
      <xdr:spPr>
        <a:xfrm>
          <a:off x="20107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839927"/>
    <xdr:sp macro="" textlink="">
      <xdr:nvSpPr>
        <xdr:cNvPr id="1099" name="TextBox 1098">
          <a:extLst>
            <a:ext uri="{FF2B5EF4-FFF2-40B4-BE49-F238E27FC236}">
              <a16:creationId xmlns:a16="http://schemas.microsoft.com/office/drawing/2014/main" id="{1EC0227D-F9D0-438B-AC8D-7730CAEE6678}"/>
            </a:ext>
          </a:extLst>
        </xdr:cNvPr>
        <xdr:cNvSpPr txBox="1"/>
      </xdr:nvSpPr>
      <xdr:spPr>
        <a:xfrm>
          <a:off x="20088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1333500</xdr:colOff>
      <xdr:row>0</xdr:row>
      <xdr:rowOff>0</xdr:rowOff>
    </xdr:from>
    <xdr:ext cx="65" cy="1222654"/>
    <xdr:sp macro="" textlink="">
      <xdr:nvSpPr>
        <xdr:cNvPr id="1100" name="TextBox 1099">
          <a:extLst>
            <a:ext uri="{FF2B5EF4-FFF2-40B4-BE49-F238E27FC236}">
              <a16:creationId xmlns:a16="http://schemas.microsoft.com/office/drawing/2014/main" id="{0532E987-C30C-4EBC-BDAB-5F3BDB998E55}"/>
            </a:ext>
          </a:extLst>
        </xdr:cNvPr>
        <xdr:cNvSpPr txBox="1"/>
      </xdr:nvSpPr>
      <xdr:spPr>
        <a:xfrm>
          <a:off x="20107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101" name="TextBox 1100">
          <a:extLst>
            <a:ext uri="{FF2B5EF4-FFF2-40B4-BE49-F238E27FC236}">
              <a16:creationId xmlns:a16="http://schemas.microsoft.com/office/drawing/2014/main" id="{C70C241F-1992-4920-9D2F-BDB248137502}"/>
            </a:ext>
          </a:extLst>
        </xdr:cNvPr>
        <xdr:cNvSpPr txBox="1"/>
      </xdr:nvSpPr>
      <xdr:spPr>
        <a:xfrm>
          <a:off x="20078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839927"/>
    <xdr:sp macro="" textlink="">
      <xdr:nvSpPr>
        <xdr:cNvPr id="1102" name="TextBox 1101">
          <a:extLst>
            <a:ext uri="{FF2B5EF4-FFF2-40B4-BE49-F238E27FC236}">
              <a16:creationId xmlns:a16="http://schemas.microsoft.com/office/drawing/2014/main" id="{BCA63673-E4ED-4BB1-A18A-3C885235A34A}"/>
            </a:ext>
          </a:extLst>
        </xdr:cNvPr>
        <xdr:cNvSpPr txBox="1"/>
      </xdr:nvSpPr>
      <xdr:spPr>
        <a:xfrm>
          <a:off x="20088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103" name="TextBox 1102">
          <a:extLst>
            <a:ext uri="{FF2B5EF4-FFF2-40B4-BE49-F238E27FC236}">
              <a16:creationId xmlns:a16="http://schemas.microsoft.com/office/drawing/2014/main" id="{24D12C46-94B1-4BA1-B0AC-BBC5669A7ECD}"/>
            </a:ext>
          </a:extLst>
        </xdr:cNvPr>
        <xdr:cNvSpPr txBox="1"/>
      </xdr:nvSpPr>
      <xdr:spPr>
        <a:xfrm>
          <a:off x="20078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382727"/>
    <xdr:sp macro="" textlink="">
      <xdr:nvSpPr>
        <xdr:cNvPr id="1104" name="TextBox 1103">
          <a:extLst>
            <a:ext uri="{FF2B5EF4-FFF2-40B4-BE49-F238E27FC236}">
              <a16:creationId xmlns:a16="http://schemas.microsoft.com/office/drawing/2014/main" id="{7355E6F6-1571-449A-AA83-A78D0080886E}"/>
            </a:ext>
          </a:extLst>
        </xdr:cNvPr>
        <xdr:cNvSpPr txBox="1"/>
      </xdr:nvSpPr>
      <xdr:spPr>
        <a:xfrm>
          <a:off x="2008822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1333500</xdr:colOff>
      <xdr:row>0</xdr:row>
      <xdr:rowOff>0</xdr:rowOff>
    </xdr:from>
    <xdr:ext cx="65" cy="1222654"/>
    <xdr:sp macro="" textlink="">
      <xdr:nvSpPr>
        <xdr:cNvPr id="1105" name="TextBox 1104">
          <a:extLst>
            <a:ext uri="{FF2B5EF4-FFF2-40B4-BE49-F238E27FC236}">
              <a16:creationId xmlns:a16="http://schemas.microsoft.com/office/drawing/2014/main" id="{C2BBAF65-9D0F-4882-8B40-35E41A30B9A1}"/>
            </a:ext>
          </a:extLst>
        </xdr:cNvPr>
        <xdr:cNvSpPr txBox="1"/>
      </xdr:nvSpPr>
      <xdr:spPr>
        <a:xfrm>
          <a:off x="20107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106" name="TextBox 1105">
          <a:extLst>
            <a:ext uri="{FF2B5EF4-FFF2-40B4-BE49-F238E27FC236}">
              <a16:creationId xmlns:a16="http://schemas.microsoft.com/office/drawing/2014/main" id="{2578D838-B5E7-4EEE-8B1B-451F569C2B1E}"/>
            </a:ext>
          </a:extLst>
        </xdr:cNvPr>
        <xdr:cNvSpPr txBox="1"/>
      </xdr:nvSpPr>
      <xdr:spPr>
        <a:xfrm>
          <a:off x="20078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839927"/>
    <xdr:sp macro="" textlink="">
      <xdr:nvSpPr>
        <xdr:cNvPr id="1107" name="TextBox 1106">
          <a:extLst>
            <a:ext uri="{FF2B5EF4-FFF2-40B4-BE49-F238E27FC236}">
              <a16:creationId xmlns:a16="http://schemas.microsoft.com/office/drawing/2014/main" id="{582D4133-B2AC-4B02-B4E9-A1117EB340D9}"/>
            </a:ext>
          </a:extLst>
        </xdr:cNvPr>
        <xdr:cNvSpPr txBox="1"/>
      </xdr:nvSpPr>
      <xdr:spPr>
        <a:xfrm>
          <a:off x="20088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108" name="TextBox 1107">
          <a:extLst>
            <a:ext uri="{FF2B5EF4-FFF2-40B4-BE49-F238E27FC236}">
              <a16:creationId xmlns:a16="http://schemas.microsoft.com/office/drawing/2014/main" id="{B26C1EA4-CB9C-4716-8BA3-627DF0279DE2}"/>
            </a:ext>
          </a:extLst>
        </xdr:cNvPr>
        <xdr:cNvSpPr txBox="1"/>
      </xdr:nvSpPr>
      <xdr:spPr>
        <a:xfrm>
          <a:off x="20078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382727"/>
    <xdr:sp macro="" textlink="">
      <xdr:nvSpPr>
        <xdr:cNvPr id="1109" name="TextBox 1108">
          <a:extLst>
            <a:ext uri="{FF2B5EF4-FFF2-40B4-BE49-F238E27FC236}">
              <a16:creationId xmlns:a16="http://schemas.microsoft.com/office/drawing/2014/main" id="{E8929E1B-CF01-49A2-84BF-92AF52993CBE}"/>
            </a:ext>
          </a:extLst>
        </xdr:cNvPr>
        <xdr:cNvSpPr txBox="1"/>
      </xdr:nvSpPr>
      <xdr:spPr>
        <a:xfrm>
          <a:off x="2008822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1333500</xdr:colOff>
      <xdr:row>0</xdr:row>
      <xdr:rowOff>0</xdr:rowOff>
    </xdr:from>
    <xdr:ext cx="65" cy="1222654"/>
    <xdr:sp macro="" textlink="">
      <xdr:nvSpPr>
        <xdr:cNvPr id="1110" name="TextBox 1109">
          <a:extLst>
            <a:ext uri="{FF2B5EF4-FFF2-40B4-BE49-F238E27FC236}">
              <a16:creationId xmlns:a16="http://schemas.microsoft.com/office/drawing/2014/main" id="{E9593557-41D5-440C-90D2-55EAE5B8BD54}"/>
            </a:ext>
          </a:extLst>
        </xdr:cNvPr>
        <xdr:cNvSpPr txBox="1"/>
      </xdr:nvSpPr>
      <xdr:spPr>
        <a:xfrm>
          <a:off x="20107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111" name="TextBox 1110">
          <a:extLst>
            <a:ext uri="{FF2B5EF4-FFF2-40B4-BE49-F238E27FC236}">
              <a16:creationId xmlns:a16="http://schemas.microsoft.com/office/drawing/2014/main" id="{374F8A12-BD80-47C2-979D-FA9FAAB1C3D1}"/>
            </a:ext>
          </a:extLst>
        </xdr:cNvPr>
        <xdr:cNvSpPr txBox="1"/>
      </xdr:nvSpPr>
      <xdr:spPr>
        <a:xfrm>
          <a:off x="20078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839927"/>
    <xdr:sp macro="" textlink="">
      <xdr:nvSpPr>
        <xdr:cNvPr id="1112" name="TextBox 1111">
          <a:extLst>
            <a:ext uri="{FF2B5EF4-FFF2-40B4-BE49-F238E27FC236}">
              <a16:creationId xmlns:a16="http://schemas.microsoft.com/office/drawing/2014/main" id="{C1F815A4-77B0-4CEE-971D-E98675A1BCC2}"/>
            </a:ext>
          </a:extLst>
        </xdr:cNvPr>
        <xdr:cNvSpPr txBox="1"/>
      </xdr:nvSpPr>
      <xdr:spPr>
        <a:xfrm>
          <a:off x="20088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113" name="TextBox 1112">
          <a:extLst>
            <a:ext uri="{FF2B5EF4-FFF2-40B4-BE49-F238E27FC236}">
              <a16:creationId xmlns:a16="http://schemas.microsoft.com/office/drawing/2014/main" id="{E57D3905-936C-4DDD-824E-36651D37B413}"/>
            </a:ext>
          </a:extLst>
        </xdr:cNvPr>
        <xdr:cNvSpPr txBox="1"/>
      </xdr:nvSpPr>
      <xdr:spPr>
        <a:xfrm>
          <a:off x="20078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382727"/>
    <xdr:sp macro="" textlink="">
      <xdr:nvSpPr>
        <xdr:cNvPr id="1114" name="TextBox 1113">
          <a:extLst>
            <a:ext uri="{FF2B5EF4-FFF2-40B4-BE49-F238E27FC236}">
              <a16:creationId xmlns:a16="http://schemas.microsoft.com/office/drawing/2014/main" id="{EB22B8CF-8FD4-41B8-B3A8-7DEBA275CCB2}"/>
            </a:ext>
          </a:extLst>
        </xdr:cNvPr>
        <xdr:cNvSpPr txBox="1"/>
      </xdr:nvSpPr>
      <xdr:spPr>
        <a:xfrm>
          <a:off x="2008822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1333500</xdr:colOff>
      <xdr:row>0</xdr:row>
      <xdr:rowOff>0</xdr:rowOff>
    </xdr:from>
    <xdr:ext cx="65" cy="1222654"/>
    <xdr:sp macro="" textlink="">
      <xdr:nvSpPr>
        <xdr:cNvPr id="1115" name="TextBox 1114">
          <a:extLst>
            <a:ext uri="{FF2B5EF4-FFF2-40B4-BE49-F238E27FC236}">
              <a16:creationId xmlns:a16="http://schemas.microsoft.com/office/drawing/2014/main" id="{3B50D01C-2B9C-4BCF-BFD0-6F99A5C927F4}"/>
            </a:ext>
          </a:extLst>
        </xdr:cNvPr>
        <xdr:cNvSpPr txBox="1"/>
      </xdr:nvSpPr>
      <xdr:spPr>
        <a:xfrm>
          <a:off x="20107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116" name="TextBox 1115">
          <a:extLst>
            <a:ext uri="{FF2B5EF4-FFF2-40B4-BE49-F238E27FC236}">
              <a16:creationId xmlns:a16="http://schemas.microsoft.com/office/drawing/2014/main" id="{3DD7C4A5-9914-4C40-9BB2-8B98003EDF34}"/>
            </a:ext>
          </a:extLst>
        </xdr:cNvPr>
        <xdr:cNvSpPr txBox="1"/>
      </xdr:nvSpPr>
      <xdr:spPr>
        <a:xfrm>
          <a:off x="20078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839927"/>
    <xdr:sp macro="" textlink="">
      <xdr:nvSpPr>
        <xdr:cNvPr id="1117" name="TextBox 1116">
          <a:extLst>
            <a:ext uri="{FF2B5EF4-FFF2-40B4-BE49-F238E27FC236}">
              <a16:creationId xmlns:a16="http://schemas.microsoft.com/office/drawing/2014/main" id="{7F968EFF-799C-4301-9D94-12638B80641A}"/>
            </a:ext>
          </a:extLst>
        </xdr:cNvPr>
        <xdr:cNvSpPr txBox="1"/>
      </xdr:nvSpPr>
      <xdr:spPr>
        <a:xfrm>
          <a:off x="20088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118" name="TextBox 1117">
          <a:extLst>
            <a:ext uri="{FF2B5EF4-FFF2-40B4-BE49-F238E27FC236}">
              <a16:creationId xmlns:a16="http://schemas.microsoft.com/office/drawing/2014/main" id="{CFA9DCC7-92FE-4F8F-B46C-C9183CB295D9}"/>
            </a:ext>
          </a:extLst>
        </xdr:cNvPr>
        <xdr:cNvSpPr txBox="1"/>
      </xdr:nvSpPr>
      <xdr:spPr>
        <a:xfrm>
          <a:off x="20078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382727"/>
    <xdr:sp macro="" textlink="">
      <xdr:nvSpPr>
        <xdr:cNvPr id="1119" name="TextBox 1118">
          <a:extLst>
            <a:ext uri="{FF2B5EF4-FFF2-40B4-BE49-F238E27FC236}">
              <a16:creationId xmlns:a16="http://schemas.microsoft.com/office/drawing/2014/main" id="{73FDCD26-E36A-49D0-ACCE-946FF94C77E5}"/>
            </a:ext>
          </a:extLst>
        </xdr:cNvPr>
        <xdr:cNvSpPr txBox="1"/>
      </xdr:nvSpPr>
      <xdr:spPr>
        <a:xfrm>
          <a:off x="2008822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1333500</xdr:colOff>
      <xdr:row>0</xdr:row>
      <xdr:rowOff>0</xdr:rowOff>
    </xdr:from>
    <xdr:ext cx="65" cy="1222654"/>
    <xdr:sp macro="" textlink="">
      <xdr:nvSpPr>
        <xdr:cNvPr id="1120" name="TextBox 1119">
          <a:extLst>
            <a:ext uri="{FF2B5EF4-FFF2-40B4-BE49-F238E27FC236}">
              <a16:creationId xmlns:a16="http://schemas.microsoft.com/office/drawing/2014/main" id="{2052E42F-2676-493A-BE2D-3EF29FC0F87A}"/>
            </a:ext>
          </a:extLst>
        </xdr:cNvPr>
        <xdr:cNvSpPr txBox="1"/>
      </xdr:nvSpPr>
      <xdr:spPr>
        <a:xfrm>
          <a:off x="20107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121" name="TextBox 1120">
          <a:extLst>
            <a:ext uri="{FF2B5EF4-FFF2-40B4-BE49-F238E27FC236}">
              <a16:creationId xmlns:a16="http://schemas.microsoft.com/office/drawing/2014/main" id="{F9FCE061-A461-49E7-8E6F-97D3628CC901}"/>
            </a:ext>
          </a:extLst>
        </xdr:cNvPr>
        <xdr:cNvSpPr txBox="1"/>
      </xdr:nvSpPr>
      <xdr:spPr>
        <a:xfrm>
          <a:off x="20078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839927"/>
    <xdr:sp macro="" textlink="">
      <xdr:nvSpPr>
        <xdr:cNvPr id="1122" name="TextBox 1121">
          <a:extLst>
            <a:ext uri="{FF2B5EF4-FFF2-40B4-BE49-F238E27FC236}">
              <a16:creationId xmlns:a16="http://schemas.microsoft.com/office/drawing/2014/main" id="{D47732A6-67DC-45AC-B731-1F9C6226C4D7}"/>
            </a:ext>
          </a:extLst>
        </xdr:cNvPr>
        <xdr:cNvSpPr txBox="1"/>
      </xdr:nvSpPr>
      <xdr:spPr>
        <a:xfrm>
          <a:off x="20088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123" name="TextBox 1122">
          <a:extLst>
            <a:ext uri="{FF2B5EF4-FFF2-40B4-BE49-F238E27FC236}">
              <a16:creationId xmlns:a16="http://schemas.microsoft.com/office/drawing/2014/main" id="{AE620BE4-D332-461B-BC6A-48AFEBACEE3C}"/>
            </a:ext>
          </a:extLst>
        </xdr:cNvPr>
        <xdr:cNvSpPr txBox="1"/>
      </xdr:nvSpPr>
      <xdr:spPr>
        <a:xfrm>
          <a:off x="20078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382727"/>
    <xdr:sp macro="" textlink="">
      <xdr:nvSpPr>
        <xdr:cNvPr id="1124" name="TextBox 1123">
          <a:extLst>
            <a:ext uri="{FF2B5EF4-FFF2-40B4-BE49-F238E27FC236}">
              <a16:creationId xmlns:a16="http://schemas.microsoft.com/office/drawing/2014/main" id="{AE4C3944-2E8D-42BD-B3C3-1E08ADDB0443}"/>
            </a:ext>
          </a:extLst>
        </xdr:cNvPr>
        <xdr:cNvSpPr txBox="1"/>
      </xdr:nvSpPr>
      <xdr:spPr>
        <a:xfrm>
          <a:off x="2008822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1333500</xdr:colOff>
      <xdr:row>0</xdr:row>
      <xdr:rowOff>0</xdr:rowOff>
    </xdr:from>
    <xdr:ext cx="65" cy="1222654"/>
    <xdr:sp macro="" textlink="">
      <xdr:nvSpPr>
        <xdr:cNvPr id="1125" name="TextBox 1124">
          <a:extLst>
            <a:ext uri="{FF2B5EF4-FFF2-40B4-BE49-F238E27FC236}">
              <a16:creationId xmlns:a16="http://schemas.microsoft.com/office/drawing/2014/main" id="{D05AA863-2B91-4F36-9D50-0548BA5D9396}"/>
            </a:ext>
          </a:extLst>
        </xdr:cNvPr>
        <xdr:cNvSpPr txBox="1"/>
      </xdr:nvSpPr>
      <xdr:spPr>
        <a:xfrm>
          <a:off x="20107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126" name="TextBox 1125">
          <a:extLst>
            <a:ext uri="{FF2B5EF4-FFF2-40B4-BE49-F238E27FC236}">
              <a16:creationId xmlns:a16="http://schemas.microsoft.com/office/drawing/2014/main" id="{9F90920F-6F82-44E5-81D7-725914888807}"/>
            </a:ext>
          </a:extLst>
        </xdr:cNvPr>
        <xdr:cNvSpPr txBox="1"/>
      </xdr:nvSpPr>
      <xdr:spPr>
        <a:xfrm>
          <a:off x="20078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839927"/>
    <xdr:sp macro="" textlink="">
      <xdr:nvSpPr>
        <xdr:cNvPr id="1127" name="TextBox 1126">
          <a:extLst>
            <a:ext uri="{FF2B5EF4-FFF2-40B4-BE49-F238E27FC236}">
              <a16:creationId xmlns:a16="http://schemas.microsoft.com/office/drawing/2014/main" id="{2209B758-CEC7-4F3E-9F7D-BB61D3FE2E8F}"/>
            </a:ext>
          </a:extLst>
        </xdr:cNvPr>
        <xdr:cNvSpPr txBox="1"/>
      </xdr:nvSpPr>
      <xdr:spPr>
        <a:xfrm>
          <a:off x="20088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128" name="TextBox 1127">
          <a:extLst>
            <a:ext uri="{FF2B5EF4-FFF2-40B4-BE49-F238E27FC236}">
              <a16:creationId xmlns:a16="http://schemas.microsoft.com/office/drawing/2014/main" id="{7CADE229-E91D-4F1F-BE22-E42E4F587EEA}"/>
            </a:ext>
          </a:extLst>
        </xdr:cNvPr>
        <xdr:cNvSpPr txBox="1"/>
      </xdr:nvSpPr>
      <xdr:spPr>
        <a:xfrm>
          <a:off x="20078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382727"/>
    <xdr:sp macro="" textlink="">
      <xdr:nvSpPr>
        <xdr:cNvPr id="1129" name="TextBox 1128">
          <a:extLst>
            <a:ext uri="{FF2B5EF4-FFF2-40B4-BE49-F238E27FC236}">
              <a16:creationId xmlns:a16="http://schemas.microsoft.com/office/drawing/2014/main" id="{16B497FE-7F01-48A0-8854-EE77366B2E6A}"/>
            </a:ext>
          </a:extLst>
        </xdr:cNvPr>
        <xdr:cNvSpPr txBox="1"/>
      </xdr:nvSpPr>
      <xdr:spPr>
        <a:xfrm>
          <a:off x="2008822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1333500</xdr:colOff>
      <xdr:row>0</xdr:row>
      <xdr:rowOff>0</xdr:rowOff>
    </xdr:from>
    <xdr:ext cx="65" cy="1222654"/>
    <xdr:sp macro="" textlink="">
      <xdr:nvSpPr>
        <xdr:cNvPr id="1130" name="TextBox 1129">
          <a:extLst>
            <a:ext uri="{FF2B5EF4-FFF2-40B4-BE49-F238E27FC236}">
              <a16:creationId xmlns:a16="http://schemas.microsoft.com/office/drawing/2014/main" id="{E7A1C68E-24AE-429C-BBED-EE93541A146A}"/>
            </a:ext>
          </a:extLst>
        </xdr:cNvPr>
        <xdr:cNvSpPr txBox="1"/>
      </xdr:nvSpPr>
      <xdr:spPr>
        <a:xfrm>
          <a:off x="20107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131" name="TextBox 1130">
          <a:extLst>
            <a:ext uri="{FF2B5EF4-FFF2-40B4-BE49-F238E27FC236}">
              <a16:creationId xmlns:a16="http://schemas.microsoft.com/office/drawing/2014/main" id="{63B02958-7834-4A34-80CC-481E7ED59B11}"/>
            </a:ext>
          </a:extLst>
        </xdr:cNvPr>
        <xdr:cNvSpPr txBox="1"/>
      </xdr:nvSpPr>
      <xdr:spPr>
        <a:xfrm>
          <a:off x="20078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839927"/>
    <xdr:sp macro="" textlink="">
      <xdr:nvSpPr>
        <xdr:cNvPr id="1132" name="TextBox 1131">
          <a:extLst>
            <a:ext uri="{FF2B5EF4-FFF2-40B4-BE49-F238E27FC236}">
              <a16:creationId xmlns:a16="http://schemas.microsoft.com/office/drawing/2014/main" id="{269F86C9-318D-408E-B332-315A3C2BC13C}"/>
            </a:ext>
          </a:extLst>
        </xdr:cNvPr>
        <xdr:cNvSpPr txBox="1"/>
      </xdr:nvSpPr>
      <xdr:spPr>
        <a:xfrm>
          <a:off x="20088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133" name="TextBox 1132">
          <a:extLst>
            <a:ext uri="{FF2B5EF4-FFF2-40B4-BE49-F238E27FC236}">
              <a16:creationId xmlns:a16="http://schemas.microsoft.com/office/drawing/2014/main" id="{29731D80-48F6-4BC5-A5C5-AE1550D7CF02}"/>
            </a:ext>
          </a:extLst>
        </xdr:cNvPr>
        <xdr:cNvSpPr txBox="1"/>
      </xdr:nvSpPr>
      <xdr:spPr>
        <a:xfrm>
          <a:off x="20078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382727"/>
    <xdr:sp macro="" textlink="">
      <xdr:nvSpPr>
        <xdr:cNvPr id="1134" name="TextBox 1133">
          <a:extLst>
            <a:ext uri="{FF2B5EF4-FFF2-40B4-BE49-F238E27FC236}">
              <a16:creationId xmlns:a16="http://schemas.microsoft.com/office/drawing/2014/main" id="{7814A143-F2C9-4ACA-963F-9AA4517EE7D6}"/>
            </a:ext>
          </a:extLst>
        </xdr:cNvPr>
        <xdr:cNvSpPr txBox="1"/>
      </xdr:nvSpPr>
      <xdr:spPr>
        <a:xfrm>
          <a:off x="2008822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1333500</xdr:colOff>
      <xdr:row>0</xdr:row>
      <xdr:rowOff>0</xdr:rowOff>
    </xdr:from>
    <xdr:ext cx="65" cy="1222654"/>
    <xdr:sp macro="" textlink="">
      <xdr:nvSpPr>
        <xdr:cNvPr id="1135" name="TextBox 1134">
          <a:extLst>
            <a:ext uri="{FF2B5EF4-FFF2-40B4-BE49-F238E27FC236}">
              <a16:creationId xmlns:a16="http://schemas.microsoft.com/office/drawing/2014/main" id="{A64CC93B-BB0B-4744-9C05-E53B3B71E813}"/>
            </a:ext>
          </a:extLst>
        </xdr:cNvPr>
        <xdr:cNvSpPr txBox="1"/>
      </xdr:nvSpPr>
      <xdr:spPr>
        <a:xfrm>
          <a:off x="20107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839927"/>
    <xdr:sp macro="" textlink="">
      <xdr:nvSpPr>
        <xdr:cNvPr id="1136" name="TextBox 1135">
          <a:extLst>
            <a:ext uri="{FF2B5EF4-FFF2-40B4-BE49-F238E27FC236}">
              <a16:creationId xmlns:a16="http://schemas.microsoft.com/office/drawing/2014/main" id="{AD4CCB5E-8032-484F-B060-5C4DA8574EFE}"/>
            </a:ext>
          </a:extLst>
        </xdr:cNvPr>
        <xdr:cNvSpPr txBox="1"/>
      </xdr:nvSpPr>
      <xdr:spPr>
        <a:xfrm>
          <a:off x="20088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1333500</xdr:colOff>
      <xdr:row>0</xdr:row>
      <xdr:rowOff>0</xdr:rowOff>
    </xdr:from>
    <xdr:ext cx="65" cy="1222654"/>
    <xdr:sp macro="" textlink="">
      <xdr:nvSpPr>
        <xdr:cNvPr id="1137" name="TextBox 1136">
          <a:extLst>
            <a:ext uri="{FF2B5EF4-FFF2-40B4-BE49-F238E27FC236}">
              <a16:creationId xmlns:a16="http://schemas.microsoft.com/office/drawing/2014/main" id="{3C946C99-5FA2-4CDD-9847-49512BDA0965}"/>
            </a:ext>
          </a:extLst>
        </xdr:cNvPr>
        <xdr:cNvSpPr txBox="1"/>
      </xdr:nvSpPr>
      <xdr:spPr>
        <a:xfrm>
          <a:off x="20107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138" name="TextBox 1137">
          <a:extLst>
            <a:ext uri="{FF2B5EF4-FFF2-40B4-BE49-F238E27FC236}">
              <a16:creationId xmlns:a16="http://schemas.microsoft.com/office/drawing/2014/main" id="{5CD6AA58-AAE0-4968-8BA6-017BB7452F99}"/>
            </a:ext>
          </a:extLst>
        </xdr:cNvPr>
        <xdr:cNvSpPr txBox="1"/>
      </xdr:nvSpPr>
      <xdr:spPr>
        <a:xfrm>
          <a:off x="20078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839927"/>
    <xdr:sp macro="" textlink="">
      <xdr:nvSpPr>
        <xdr:cNvPr id="1139" name="TextBox 1138">
          <a:extLst>
            <a:ext uri="{FF2B5EF4-FFF2-40B4-BE49-F238E27FC236}">
              <a16:creationId xmlns:a16="http://schemas.microsoft.com/office/drawing/2014/main" id="{441DCBFA-B5DA-40C5-B671-0F51A92F2FA6}"/>
            </a:ext>
          </a:extLst>
        </xdr:cNvPr>
        <xdr:cNvSpPr txBox="1"/>
      </xdr:nvSpPr>
      <xdr:spPr>
        <a:xfrm>
          <a:off x="20088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140" name="TextBox 1139">
          <a:extLst>
            <a:ext uri="{FF2B5EF4-FFF2-40B4-BE49-F238E27FC236}">
              <a16:creationId xmlns:a16="http://schemas.microsoft.com/office/drawing/2014/main" id="{D19B15B8-D2C1-4F34-B5F0-D2352876607E}"/>
            </a:ext>
          </a:extLst>
        </xdr:cNvPr>
        <xdr:cNvSpPr txBox="1"/>
      </xdr:nvSpPr>
      <xdr:spPr>
        <a:xfrm>
          <a:off x="20078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382727"/>
    <xdr:sp macro="" textlink="">
      <xdr:nvSpPr>
        <xdr:cNvPr id="1141" name="TextBox 1140">
          <a:extLst>
            <a:ext uri="{FF2B5EF4-FFF2-40B4-BE49-F238E27FC236}">
              <a16:creationId xmlns:a16="http://schemas.microsoft.com/office/drawing/2014/main" id="{1B9406B1-12D8-42BB-BE4D-C8E44C01E225}"/>
            </a:ext>
          </a:extLst>
        </xdr:cNvPr>
        <xdr:cNvSpPr txBox="1"/>
      </xdr:nvSpPr>
      <xdr:spPr>
        <a:xfrm>
          <a:off x="2008822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1333500</xdr:colOff>
      <xdr:row>0</xdr:row>
      <xdr:rowOff>0</xdr:rowOff>
    </xdr:from>
    <xdr:ext cx="65" cy="1222654"/>
    <xdr:sp macro="" textlink="">
      <xdr:nvSpPr>
        <xdr:cNvPr id="1142" name="TextBox 1141">
          <a:extLst>
            <a:ext uri="{FF2B5EF4-FFF2-40B4-BE49-F238E27FC236}">
              <a16:creationId xmlns:a16="http://schemas.microsoft.com/office/drawing/2014/main" id="{24AD59E4-3952-4EE8-B8CB-A84F655754C0}"/>
            </a:ext>
          </a:extLst>
        </xdr:cNvPr>
        <xdr:cNvSpPr txBox="1"/>
      </xdr:nvSpPr>
      <xdr:spPr>
        <a:xfrm>
          <a:off x="20107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143" name="TextBox 1142">
          <a:extLst>
            <a:ext uri="{FF2B5EF4-FFF2-40B4-BE49-F238E27FC236}">
              <a16:creationId xmlns:a16="http://schemas.microsoft.com/office/drawing/2014/main" id="{7CAB590E-6F16-476E-B15A-42356351A737}"/>
            </a:ext>
          </a:extLst>
        </xdr:cNvPr>
        <xdr:cNvSpPr txBox="1"/>
      </xdr:nvSpPr>
      <xdr:spPr>
        <a:xfrm>
          <a:off x="20078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839927"/>
    <xdr:sp macro="" textlink="">
      <xdr:nvSpPr>
        <xdr:cNvPr id="1144" name="TextBox 1143">
          <a:extLst>
            <a:ext uri="{FF2B5EF4-FFF2-40B4-BE49-F238E27FC236}">
              <a16:creationId xmlns:a16="http://schemas.microsoft.com/office/drawing/2014/main" id="{69532543-A252-4D6F-B9E5-FB5953CA674A}"/>
            </a:ext>
          </a:extLst>
        </xdr:cNvPr>
        <xdr:cNvSpPr txBox="1"/>
      </xdr:nvSpPr>
      <xdr:spPr>
        <a:xfrm>
          <a:off x="20088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145" name="TextBox 1144">
          <a:extLst>
            <a:ext uri="{FF2B5EF4-FFF2-40B4-BE49-F238E27FC236}">
              <a16:creationId xmlns:a16="http://schemas.microsoft.com/office/drawing/2014/main" id="{0DED7BB3-5EEC-4552-9FFF-535934EEF93D}"/>
            </a:ext>
          </a:extLst>
        </xdr:cNvPr>
        <xdr:cNvSpPr txBox="1"/>
      </xdr:nvSpPr>
      <xdr:spPr>
        <a:xfrm>
          <a:off x="20078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382727"/>
    <xdr:sp macro="" textlink="">
      <xdr:nvSpPr>
        <xdr:cNvPr id="1146" name="TextBox 1145">
          <a:extLst>
            <a:ext uri="{FF2B5EF4-FFF2-40B4-BE49-F238E27FC236}">
              <a16:creationId xmlns:a16="http://schemas.microsoft.com/office/drawing/2014/main" id="{DC03FFA1-D7AE-44D9-9E6F-4B4C3EEA2950}"/>
            </a:ext>
          </a:extLst>
        </xdr:cNvPr>
        <xdr:cNvSpPr txBox="1"/>
      </xdr:nvSpPr>
      <xdr:spPr>
        <a:xfrm>
          <a:off x="2008822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1333500</xdr:colOff>
      <xdr:row>0</xdr:row>
      <xdr:rowOff>0</xdr:rowOff>
    </xdr:from>
    <xdr:ext cx="65" cy="1222654"/>
    <xdr:sp macro="" textlink="">
      <xdr:nvSpPr>
        <xdr:cNvPr id="1147" name="TextBox 1146">
          <a:extLst>
            <a:ext uri="{FF2B5EF4-FFF2-40B4-BE49-F238E27FC236}">
              <a16:creationId xmlns:a16="http://schemas.microsoft.com/office/drawing/2014/main" id="{BE3766E1-DF47-4F4A-B49A-0743466292C7}"/>
            </a:ext>
          </a:extLst>
        </xdr:cNvPr>
        <xdr:cNvSpPr txBox="1"/>
      </xdr:nvSpPr>
      <xdr:spPr>
        <a:xfrm>
          <a:off x="20107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148" name="TextBox 1147">
          <a:extLst>
            <a:ext uri="{FF2B5EF4-FFF2-40B4-BE49-F238E27FC236}">
              <a16:creationId xmlns:a16="http://schemas.microsoft.com/office/drawing/2014/main" id="{E69AE298-1827-460D-A7FD-093678B83DF2}"/>
            </a:ext>
          </a:extLst>
        </xdr:cNvPr>
        <xdr:cNvSpPr txBox="1"/>
      </xdr:nvSpPr>
      <xdr:spPr>
        <a:xfrm>
          <a:off x="20078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839927"/>
    <xdr:sp macro="" textlink="">
      <xdr:nvSpPr>
        <xdr:cNvPr id="1149" name="TextBox 1148">
          <a:extLst>
            <a:ext uri="{FF2B5EF4-FFF2-40B4-BE49-F238E27FC236}">
              <a16:creationId xmlns:a16="http://schemas.microsoft.com/office/drawing/2014/main" id="{75A436C8-7454-46BC-805B-41FA923D4D42}"/>
            </a:ext>
          </a:extLst>
        </xdr:cNvPr>
        <xdr:cNvSpPr txBox="1"/>
      </xdr:nvSpPr>
      <xdr:spPr>
        <a:xfrm>
          <a:off x="20088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150" name="TextBox 1149">
          <a:extLst>
            <a:ext uri="{FF2B5EF4-FFF2-40B4-BE49-F238E27FC236}">
              <a16:creationId xmlns:a16="http://schemas.microsoft.com/office/drawing/2014/main" id="{75E52763-908E-4F1E-90D7-D068D48C6CA1}"/>
            </a:ext>
          </a:extLst>
        </xdr:cNvPr>
        <xdr:cNvSpPr txBox="1"/>
      </xdr:nvSpPr>
      <xdr:spPr>
        <a:xfrm>
          <a:off x="20078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382727"/>
    <xdr:sp macro="" textlink="">
      <xdr:nvSpPr>
        <xdr:cNvPr id="1151" name="TextBox 1150">
          <a:extLst>
            <a:ext uri="{FF2B5EF4-FFF2-40B4-BE49-F238E27FC236}">
              <a16:creationId xmlns:a16="http://schemas.microsoft.com/office/drawing/2014/main" id="{C87BE7EC-1E34-4359-80ED-B5F91AD73E05}"/>
            </a:ext>
          </a:extLst>
        </xdr:cNvPr>
        <xdr:cNvSpPr txBox="1"/>
      </xdr:nvSpPr>
      <xdr:spPr>
        <a:xfrm>
          <a:off x="2008822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1333500</xdr:colOff>
      <xdr:row>0</xdr:row>
      <xdr:rowOff>0</xdr:rowOff>
    </xdr:from>
    <xdr:ext cx="65" cy="1222654"/>
    <xdr:sp macro="" textlink="">
      <xdr:nvSpPr>
        <xdr:cNvPr id="1152" name="TextBox 1151">
          <a:extLst>
            <a:ext uri="{FF2B5EF4-FFF2-40B4-BE49-F238E27FC236}">
              <a16:creationId xmlns:a16="http://schemas.microsoft.com/office/drawing/2014/main" id="{DB7408CD-4863-4805-A43C-5A792FC46F13}"/>
            </a:ext>
          </a:extLst>
        </xdr:cNvPr>
        <xdr:cNvSpPr txBox="1"/>
      </xdr:nvSpPr>
      <xdr:spPr>
        <a:xfrm>
          <a:off x="20107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153" name="TextBox 1152">
          <a:extLst>
            <a:ext uri="{FF2B5EF4-FFF2-40B4-BE49-F238E27FC236}">
              <a16:creationId xmlns:a16="http://schemas.microsoft.com/office/drawing/2014/main" id="{E13A3110-D276-43AF-8B79-743AC985D859}"/>
            </a:ext>
          </a:extLst>
        </xdr:cNvPr>
        <xdr:cNvSpPr txBox="1"/>
      </xdr:nvSpPr>
      <xdr:spPr>
        <a:xfrm>
          <a:off x="20078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839927"/>
    <xdr:sp macro="" textlink="">
      <xdr:nvSpPr>
        <xdr:cNvPr id="1154" name="TextBox 1153">
          <a:extLst>
            <a:ext uri="{FF2B5EF4-FFF2-40B4-BE49-F238E27FC236}">
              <a16:creationId xmlns:a16="http://schemas.microsoft.com/office/drawing/2014/main" id="{D1E90518-3762-4D4B-B712-8FE56CA0573E}"/>
            </a:ext>
          </a:extLst>
        </xdr:cNvPr>
        <xdr:cNvSpPr txBox="1"/>
      </xdr:nvSpPr>
      <xdr:spPr>
        <a:xfrm>
          <a:off x="20088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155" name="TextBox 1154">
          <a:extLst>
            <a:ext uri="{FF2B5EF4-FFF2-40B4-BE49-F238E27FC236}">
              <a16:creationId xmlns:a16="http://schemas.microsoft.com/office/drawing/2014/main" id="{554BC634-65C0-46D2-BAB4-482E946BB73B}"/>
            </a:ext>
          </a:extLst>
        </xdr:cNvPr>
        <xdr:cNvSpPr txBox="1"/>
      </xdr:nvSpPr>
      <xdr:spPr>
        <a:xfrm>
          <a:off x="20078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382727"/>
    <xdr:sp macro="" textlink="">
      <xdr:nvSpPr>
        <xdr:cNvPr id="1156" name="TextBox 1155">
          <a:extLst>
            <a:ext uri="{FF2B5EF4-FFF2-40B4-BE49-F238E27FC236}">
              <a16:creationId xmlns:a16="http://schemas.microsoft.com/office/drawing/2014/main" id="{55774AE8-B0CC-4BE2-B206-828DE18EB983}"/>
            </a:ext>
          </a:extLst>
        </xdr:cNvPr>
        <xdr:cNvSpPr txBox="1"/>
      </xdr:nvSpPr>
      <xdr:spPr>
        <a:xfrm>
          <a:off x="2008822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1333500</xdr:colOff>
      <xdr:row>0</xdr:row>
      <xdr:rowOff>0</xdr:rowOff>
    </xdr:from>
    <xdr:ext cx="65" cy="1222654"/>
    <xdr:sp macro="" textlink="">
      <xdr:nvSpPr>
        <xdr:cNvPr id="1157" name="TextBox 1156">
          <a:extLst>
            <a:ext uri="{FF2B5EF4-FFF2-40B4-BE49-F238E27FC236}">
              <a16:creationId xmlns:a16="http://schemas.microsoft.com/office/drawing/2014/main" id="{A12963D2-D85E-4BDB-9E67-0AE4C88AF4B7}"/>
            </a:ext>
          </a:extLst>
        </xdr:cNvPr>
        <xdr:cNvSpPr txBox="1"/>
      </xdr:nvSpPr>
      <xdr:spPr>
        <a:xfrm>
          <a:off x="20107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158" name="TextBox 1157">
          <a:extLst>
            <a:ext uri="{FF2B5EF4-FFF2-40B4-BE49-F238E27FC236}">
              <a16:creationId xmlns:a16="http://schemas.microsoft.com/office/drawing/2014/main" id="{88D1810B-436F-4219-86C3-9218D20BD941}"/>
            </a:ext>
          </a:extLst>
        </xdr:cNvPr>
        <xdr:cNvSpPr txBox="1"/>
      </xdr:nvSpPr>
      <xdr:spPr>
        <a:xfrm>
          <a:off x="20078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839927"/>
    <xdr:sp macro="" textlink="">
      <xdr:nvSpPr>
        <xdr:cNvPr id="1159" name="TextBox 1158">
          <a:extLst>
            <a:ext uri="{FF2B5EF4-FFF2-40B4-BE49-F238E27FC236}">
              <a16:creationId xmlns:a16="http://schemas.microsoft.com/office/drawing/2014/main" id="{E1F2825E-A193-4986-AD9C-939C3993F144}"/>
            </a:ext>
          </a:extLst>
        </xdr:cNvPr>
        <xdr:cNvSpPr txBox="1"/>
      </xdr:nvSpPr>
      <xdr:spPr>
        <a:xfrm>
          <a:off x="20088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160" name="TextBox 1159">
          <a:extLst>
            <a:ext uri="{FF2B5EF4-FFF2-40B4-BE49-F238E27FC236}">
              <a16:creationId xmlns:a16="http://schemas.microsoft.com/office/drawing/2014/main" id="{DAF45A19-0D45-455A-AEEF-09C652FEA2F7}"/>
            </a:ext>
          </a:extLst>
        </xdr:cNvPr>
        <xdr:cNvSpPr txBox="1"/>
      </xdr:nvSpPr>
      <xdr:spPr>
        <a:xfrm>
          <a:off x="20078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382727"/>
    <xdr:sp macro="" textlink="">
      <xdr:nvSpPr>
        <xdr:cNvPr id="1161" name="TextBox 1160">
          <a:extLst>
            <a:ext uri="{FF2B5EF4-FFF2-40B4-BE49-F238E27FC236}">
              <a16:creationId xmlns:a16="http://schemas.microsoft.com/office/drawing/2014/main" id="{35E837E2-9519-4C23-B0BA-09F5037E574E}"/>
            </a:ext>
          </a:extLst>
        </xdr:cNvPr>
        <xdr:cNvSpPr txBox="1"/>
      </xdr:nvSpPr>
      <xdr:spPr>
        <a:xfrm>
          <a:off x="2008822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1333500</xdr:colOff>
      <xdr:row>0</xdr:row>
      <xdr:rowOff>0</xdr:rowOff>
    </xdr:from>
    <xdr:ext cx="65" cy="1222654"/>
    <xdr:sp macro="" textlink="">
      <xdr:nvSpPr>
        <xdr:cNvPr id="1162" name="TextBox 1161">
          <a:extLst>
            <a:ext uri="{FF2B5EF4-FFF2-40B4-BE49-F238E27FC236}">
              <a16:creationId xmlns:a16="http://schemas.microsoft.com/office/drawing/2014/main" id="{6B7CBDB1-772E-4F6C-BA59-D28BD99F454B}"/>
            </a:ext>
          </a:extLst>
        </xdr:cNvPr>
        <xdr:cNvSpPr txBox="1"/>
      </xdr:nvSpPr>
      <xdr:spPr>
        <a:xfrm>
          <a:off x="20107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163" name="TextBox 1162">
          <a:extLst>
            <a:ext uri="{FF2B5EF4-FFF2-40B4-BE49-F238E27FC236}">
              <a16:creationId xmlns:a16="http://schemas.microsoft.com/office/drawing/2014/main" id="{7D5A75FE-D0F9-406E-BA2F-B2B760FC2C21}"/>
            </a:ext>
          </a:extLst>
        </xdr:cNvPr>
        <xdr:cNvSpPr txBox="1"/>
      </xdr:nvSpPr>
      <xdr:spPr>
        <a:xfrm>
          <a:off x="20078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839927"/>
    <xdr:sp macro="" textlink="">
      <xdr:nvSpPr>
        <xdr:cNvPr id="1164" name="TextBox 1163">
          <a:extLst>
            <a:ext uri="{FF2B5EF4-FFF2-40B4-BE49-F238E27FC236}">
              <a16:creationId xmlns:a16="http://schemas.microsoft.com/office/drawing/2014/main" id="{013DE0BD-9DE7-43B9-A911-353082DE0C84}"/>
            </a:ext>
          </a:extLst>
        </xdr:cNvPr>
        <xdr:cNvSpPr txBox="1"/>
      </xdr:nvSpPr>
      <xdr:spPr>
        <a:xfrm>
          <a:off x="20088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165" name="TextBox 1164">
          <a:extLst>
            <a:ext uri="{FF2B5EF4-FFF2-40B4-BE49-F238E27FC236}">
              <a16:creationId xmlns:a16="http://schemas.microsoft.com/office/drawing/2014/main" id="{407E284F-1070-47A3-9850-4FE5861E6EAC}"/>
            </a:ext>
          </a:extLst>
        </xdr:cNvPr>
        <xdr:cNvSpPr txBox="1"/>
      </xdr:nvSpPr>
      <xdr:spPr>
        <a:xfrm>
          <a:off x="20078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382727"/>
    <xdr:sp macro="" textlink="">
      <xdr:nvSpPr>
        <xdr:cNvPr id="1166" name="TextBox 1165">
          <a:extLst>
            <a:ext uri="{FF2B5EF4-FFF2-40B4-BE49-F238E27FC236}">
              <a16:creationId xmlns:a16="http://schemas.microsoft.com/office/drawing/2014/main" id="{FBFC1333-6258-4E53-823A-6E75D4DAC712}"/>
            </a:ext>
          </a:extLst>
        </xdr:cNvPr>
        <xdr:cNvSpPr txBox="1"/>
      </xdr:nvSpPr>
      <xdr:spPr>
        <a:xfrm>
          <a:off x="2008822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1333500</xdr:colOff>
      <xdr:row>0</xdr:row>
      <xdr:rowOff>0</xdr:rowOff>
    </xdr:from>
    <xdr:ext cx="65" cy="1222654"/>
    <xdr:sp macro="" textlink="">
      <xdr:nvSpPr>
        <xdr:cNvPr id="1167" name="TextBox 1166">
          <a:extLst>
            <a:ext uri="{FF2B5EF4-FFF2-40B4-BE49-F238E27FC236}">
              <a16:creationId xmlns:a16="http://schemas.microsoft.com/office/drawing/2014/main" id="{4292091A-3672-4C00-A46A-32D8378B7AF5}"/>
            </a:ext>
          </a:extLst>
        </xdr:cNvPr>
        <xdr:cNvSpPr txBox="1"/>
      </xdr:nvSpPr>
      <xdr:spPr>
        <a:xfrm>
          <a:off x="20107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168" name="TextBox 1167">
          <a:extLst>
            <a:ext uri="{FF2B5EF4-FFF2-40B4-BE49-F238E27FC236}">
              <a16:creationId xmlns:a16="http://schemas.microsoft.com/office/drawing/2014/main" id="{8FB9E360-110B-444C-AD34-BBD5BDC43D44}"/>
            </a:ext>
          </a:extLst>
        </xdr:cNvPr>
        <xdr:cNvSpPr txBox="1"/>
      </xdr:nvSpPr>
      <xdr:spPr>
        <a:xfrm>
          <a:off x="20078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839927"/>
    <xdr:sp macro="" textlink="">
      <xdr:nvSpPr>
        <xdr:cNvPr id="1169" name="TextBox 1168">
          <a:extLst>
            <a:ext uri="{FF2B5EF4-FFF2-40B4-BE49-F238E27FC236}">
              <a16:creationId xmlns:a16="http://schemas.microsoft.com/office/drawing/2014/main" id="{FFD1AA90-DBB9-46C0-A31F-09578FF6B9FC}"/>
            </a:ext>
          </a:extLst>
        </xdr:cNvPr>
        <xdr:cNvSpPr txBox="1"/>
      </xdr:nvSpPr>
      <xdr:spPr>
        <a:xfrm>
          <a:off x="20088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170" name="TextBox 1169">
          <a:extLst>
            <a:ext uri="{FF2B5EF4-FFF2-40B4-BE49-F238E27FC236}">
              <a16:creationId xmlns:a16="http://schemas.microsoft.com/office/drawing/2014/main" id="{8A7EE057-DE09-446B-A5F6-FE0CBD491659}"/>
            </a:ext>
          </a:extLst>
        </xdr:cNvPr>
        <xdr:cNvSpPr txBox="1"/>
      </xdr:nvSpPr>
      <xdr:spPr>
        <a:xfrm>
          <a:off x="20078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382727"/>
    <xdr:sp macro="" textlink="">
      <xdr:nvSpPr>
        <xdr:cNvPr id="1171" name="TextBox 1170">
          <a:extLst>
            <a:ext uri="{FF2B5EF4-FFF2-40B4-BE49-F238E27FC236}">
              <a16:creationId xmlns:a16="http://schemas.microsoft.com/office/drawing/2014/main" id="{1AB89115-7267-40A7-A27F-1DE8321BEEA2}"/>
            </a:ext>
          </a:extLst>
        </xdr:cNvPr>
        <xdr:cNvSpPr txBox="1"/>
      </xdr:nvSpPr>
      <xdr:spPr>
        <a:xfrm>
          <a:off x="2008822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1333500</xdr:colOff>
      <xdr:row>0</xdr:row>
      <xdr:rowOff>0</xdr:rowOff>
    </xdr:from>
    <xdr:ext cx="65" cy="1222654"/>
    <xdr:sp macro="" textlink="">
      <xdr:nvSpPr>
        <xdr:cNvPr id="1172" name="TextBox 1171">
          <a:extLst>
            <a:ext uri="{FF2B5EF4-FFF2-40B4-BE49-F238E27FC236}">
              <a16:creationId xmlns:a16="http://schemas.microsoft.com/office/drawing/2014/main" id="{3404658A-475B-4CD0-B947-47ED21A32DBA}"/>
            </a:ext>
          </a:extLst>
        </xdr:cNvPr>
        <xdr:cNvSpPr txBox="1"/>
      </xdr:nvSpPr>
      <xdr:spPr>
        <a:xfrm>
          <a:off x="20107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173" name="TextBox 1172">
          <a:extLst>
            <a:ext uri="{FF2B5EF4-FFF2-40B4-BE49-F238E27FC236}">
              <a16:creationId xmlns:a16="http://schemas.microsoft.com/office/drawing/2014/main" id="{A24FCD5B-D820-4FD0-A8FF-9C1AF23CF473}"/>
            </a:ext>
          </a:extLst>
        </xdr:cNvPr>
        <xdr:cNvSpPr txBox="1"/>
      </xdr:nvSpPr>
      <xdr:spPr>
        <a:xfrm>
          <a:off x="20078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839927"/>
    <xdr:sp macro="" textlink="">
      <xdr:nvSpPr>
        <xdr:cNvPr id="1174" name="TextBox 1173">
          <a:extLst>
            <a:ext uri="{FF2B5EF4-FFF2-40B4-BE49-F238E27FC236}">
              <a16:creationId xmlns:a16="http://schemas.microsoft.com/office/drawing/2014/main" id="{B5A7CE8B-736A-4141-BB3E-500DB39A317A}"/>
            </a:ext>
          </a:extLst>
        </xdr:cNvPr>
        <xdr:cNvSpPr txBox="1"/>
      </xdr:nvSpPr>
      <xdr:spPr>
        <a:xfrm>
          <a:off x="20088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175" name="TextBox 1174">
          <a:extLst>
            <a:ext uri="{FF2B5EF4-FFF2-40B4-BE49-F238E27FC236}">
              <a16:creationId xmlns:a16="http://schemas.microsoft.com/office/drawing/2014/main" id="{D2949D98-DE21-42F8-8C3D-454F1078F0C8}"/>
            </a:ext>
          </a:extLst>
        </xdr:cNvPr>
        <xdr:cNvSpPr txBox="1"/>
      </xdr:nvSpPr>
      <xdr:spPr>
        <a:xfrm>
          <a:off x="20078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382727"/>
    <xdr:sp macro="" textlink="">
      <xdr:nvSpPr>
        <xdr:cNvPr id="1176" name="TextBox 1175">
          <a:extLst>
            <a:ext uri="{FF2B5EF4-FFF2-40B4-BE49-F238E27FC236}">
              <a16:creationId xmlns:a16="http://schemas.microsoft.com/office/drawing/2014/main" id="{7A84B2D5-9511-4865-BB05-E4B6042E135A}"/>
            </a:ext>
          </a:extLst>
        </xdr:cNvPr>
        <xdr:cNvSpPr txBox="1"/>
      </xdr:nvSpPr>
      <xdr:spPr>
        <a:xfrm>
          <a:off x="2008822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1333500</xdr:colOff>
      <xdr:row>0</xdr:row>
      <xdr:rowOff>0</xdr:rowOff>
    </xdr:from>
    <xdr:ext cx="65" cy="1222654"/>
    <xdr:sp macro="" textlink="">
      <xdr:nvSpPr>
        <xdr:cNvPr id="1177" name="TextBox 1176">
          <a:extLst>
            <a:ext uri="{FF2B5EF4-FFF2-40B4-BE49-F238E27FC236}">
              <a16:creationId xmlns:a16="http://schemas.microsoft.com/office/drawing/2014/main" id="{DB588557-1095-401C-9E12-76BEF0EBA83D}"/>
            </a:ext>
          </a:extLst>
        </xdr:cNvPr>
        <xdr:cNvSpPr txBox="1"/>
      </xdr:nvSpPr>
      <xdr:spPr>
        <a:xfrm>
          <a:off x="20107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178" name="TextBox 1177">
          <a:extLst>
            <a:ext uri="{FF2B5EF4-FFF2-40B4-BE49-F238E27FC236}">
              <a16:creationId xmlns:a16="http://schemas.microsoft.com/office/drawing/2014/main" id="{859DE243-62CA-447E-9175-0245344E8B2C}"/>
            </a:ext>
          </a:extLst>
        </xdr:cNvPr>
        <xdr:cNvSpPr txBox="1"/>
      </xdr:nvSpPr>
      <xdr:spPr>
        <a:xfrm>
          <a:off x="20078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839927"/>
    <xdr:sp macro="" textlink="">
      <xdr:nvSpPr>
        <xdr:cNvPr id="1179" name="TextBox 1178">
          <a:extLst>
            <a:ext uri="{FF2B5EF4-FFF2-40B4-BE49-F238E27FC236}">
              <a16:creationId xmlns:a16="http://schemas.microsoft.com/office/drawing/2014/main" id="{0F6E9029-AA27-4397-97F4-FA0AE90AE6CD}"/>
            </a:ext>
          </a:extLst>
        </xdr:cNvPr>
        <xdr:cNvSpPr txBox="1"/>
      </xdr:nvSpPr>
      <xdr:spPr>
        <a:xfrm>
          <a:off x="20088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180" name="TextBox 1179">
          <a:extLst>
            <a:ext uri="{FF2B5EF4-FFF2-40B4-BE49-F238E27FC236}">
              <a16:creationId xmlns:a16="http://schemas.microsoft.com/office/drawing/2014/main" id="{C21957E0-6E2B-4C59-A3A7-768333DDFAF1}"/>
            </a:ext>
          </a:extLst>
        </xdr:cNvPr>
        <xdr:cNvSpPr txBox="1"/>
      </xdr:nvSpPr>
      <xdr:spPr>
        <a:xfrm>
          <a:off x="20078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382727"/>
    <xdr:sp macro="" textlink="">
      <xdr:nvSpPr>
        <xdr:cNvPr id="1181" name="TextBox 1180">
          <a:extLst>
            <a:ext uri="{FF2B5EF4-FFF2-40B4-BE49-F238E27FC236}">
              <a16:creationId xmlns:a16="http://schemas.microsoft.com/office/drawing/2014/main" id="{66D92143-8105-4A67-87DF-CADC3A4C166C}"/>
            </a:ext>
          </a:extLst>
        </xdr:cNvPr>
        <xdr:cNvSpPr txBox="1"/>
      </xdr:nvSpPr>
      <xdr:spPr>
        <a:xfrm>
          <a:off x="2008822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1333500</xdr:colOff>
      <xdr:row>0</xdr:row>
      <xdr:rowOff>0</xdr:rowOff>
    </xdr:from>
    <xdr:ext cx="65" cy="1222654"/>
    <xdr:sp macro="" textlink="">
      <xdr:nvSpPr>
        <xdr:cNvPr id="1182" name="TextBox 1181">
          <a:extLst>
            <a:ext uri="{FF2B5EF4-FFF2-40B4-BE49-F238E27FC236}">
              <a16:creationId xmlns:a16="http://schemas.microsoft.com/office/drawing/2014/main" id="{8E964903-50E6-4D7B-B91E-2E9A2415501D}"/>
            </a:ext>
          </a:extLst>
        </xdr:cNvPr>
        <xdr:cNvSpPr txBox="1"/>
      </xdr:nvSpPr>
      <xdr:spPr>
        <a:xfrm>
          <a:off x="20107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183" name="TextBox 1182">
          <a:extLst>
            <a:ext uri="{FF2B5EF4-FFF2-40B4-BE49-F238E27FC236}">
              <a16:creationId xmlns:a16="http://schemas.microsoft.com/office/drawing/2014/main" id="{CE1215AE-4D85-42EC-86C5-9C61115CAABC}"/>
            </a:ext>
          </a:extLst>
        </xdr:cNvPr>
        <xdr:cNvSpPr txBox="1"/>
      </xdr:nvSpPr>
      <xdr:spPr>
        <a:xfrm>
          <a:off x="20078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839927"/>
    <xdr:sp macro="" textlink="">
      <xdr:nvSpPr>
        <xdr:cNvPr id="1184" name="TextBox 1183">
          <a:extLst>
            <a:ext uri="{FF2B5EF4-FFF2-40B4-BE49-F238E27FC236}">
              <a16:creationId xmlns:a16="http://schemas.microsoft.com/office/drawing/2014/main" id="{ABB86DF6-EB14-412A-91CD-FA3B732FF55E}"/>
            </a:ext>
          </a:extLst>
        </xdr:cNvPr>
        <xdr:cNvSpPr txBox="1"/>
      </xdr:nvSpPr>
      <xdr:spPr>
        <a:xfrm>
          <a:off x="20088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185" name="TextBox 1184">
          <a:extLst>
            <a:ext uri="{FF2B5EF4-FFF2-40B4-BE49-F238E27FC236}">
              <a16:creationId xmlns:a16="http://schemas.microsoft.com/office/drawing/2014/main" id="{E7A8C521-2C57-4DE8-ADDD-035818047803}"/>
            </a:ext>
          </a:extLst>
        </xdr:cNvPr>
        <xdr:cNvSpPr txBox="1"/>
      </xdr:nvSpPr>
      <xdr:spPr>
        <a:xfrm>
          <a:off x="20078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382727"/>
    <xdr:sp macro="" textlink="">
      <xdr:nvSpPr>
        <xdr:cNvPr id="1186" name="TextBox 1185">
          <a:extLst>
            <a:ext uri="{FF2B5EF4-FFF2-40B4-BE49-F238E27FC236}">
              <a16:creationId xmlns:a16="http://schemas.microsoft.com/office/drawing/2014/main" id="{789F0C2D-E9C2-4FA8-BD77-15041F332408}"/>
            </a:ext>
          </a:extLst>
        </xdr:cNvPr>
        <xdr:cNvSpPr txBox="1"/>
      </xdr:nvSpPr>
      <xdr:spPr>
        <a:xfrm>
          <a:off x="2008822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1333500</xdr:colOff>
      <xdr:row>0</xdr:row>
      <xdr:rowOff>0</xdr:rowOff>
    </xdr:from>
    <xdr:ext cx="65" cy="1222654"/>
    <xdr:sp macro="" textlink="">
      <xdr:nvSpPr>
        <xdr:cNvPr id="1187" name="TextBox 1186">
          <a:extLst>
            <a:ext uri="{FF2B5EF4-FFF2-40B4-BE49-F238E27FC236}">
              <a16:creationId xmlns:a16="http://schemas.microsoft.com/office/drawing/2014/main" id="{0BED526E-A623-4AE6-829B-CBBB1B45C8A2}"/>
            </a:ext>
          </a:extLst>
        </xdr:cNvPr>
        <xdr:cNvSpPr txBox="1"/>
      </xdr:nvSpPr>
      <xdr:spPr>
        <a:xfrm>
          <a:off x="20107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188" name="TextBox 1187">
          <a:extLst>
            <a:ext uri="{FF2B5EF4-FFF2-40B4-BE49-F238E27FC236}">
              <a16:creationId xmlns:a16="http://schemas.microsoft.com/office/drawing/2014/main" id="{FA6451F3-1662-4B59-B7FD-0620E3A13791}"/>
            </a:ext>
          </a:extLst>
        </xdr:cNvPr>
        <xdr:cNvSpPr txBox="1"/>
      </xdr:nvSpPr>
      <xdr:spPr>
        <a:xfrm>
          <a:off x="20078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839927"/>
    <xdr:sp macro="" textlink="">
      <xdr:nvSpPr>
        <xdr:cNvPr id="1189" name="TextBox 1188">
          <a:extLst>
            <a:ext uri="{FF2B5EF4-FFF2-40B4-BE49-F238E27FC236}">
              <a16:creationId xmlns:a16="http://schemas.microsoft.com/office/drawing/2014/main" id="{12884B2B-4D72-4B60-8D72-10D6535692BA}"/>
            </a:ext>
          </a:extLst>
        </xdr:cNvPr>
        <xdr:cNvSpPr txBox="1"/>
      </xdr:nvSpPr>
      <xdr:spPr>
        <a:xfrm>
          <a:off x="20088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190" name="TextBox 1189">
          <a:extLst>
            <a:ext uri="{FF2B5EF4-FFF2-40B4-BE49-F238E27FC236}">
              <a16:creationId xmlns:a16="http://schemas.microsoft.com/office/drawing/2014/main" id="{1A52333F-8BA1-4E54-B806-F4CC2A513AC1}"/>
            </a:ext>
          </a:extLst>
        </xdr:cNvPr>
        <xdr:cNvSpPr txBox="1"/>
      </xdr:nvSpPr>
      <xdr:spPr>
        <a:xfrm>
          <a:off x="20078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382727"/>
    <xdr:sp macro="" textlink="">
      <xdr:nvSpPr>
        <xdr:cNvPr id="1191" name="TextBox 1190">
          <a:extLst>
            <a:ext uri="{FF2B5EF4-FFF2-40B4-BE49-F238E27FC236}">
              <a16:creationId xmlns:a16="http://schemas.microsoft.com/office/drawing/2014/main" id="{9A981537-1F31-48FA-8F74-91A3F5BD25C2}"/>
            </a:ext>
          </a:extLst>
        </xdr:cNvPr>
        <xdr:cNvSpPr txBox="1"/>
      </xdr:nvSpPr>
      <xdr:spPr>
        <a:xfrm>
          <a:off x="2008822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1333500</xdr:colOff>
      <xdr:row>0</xdr:row>
      <xdr:rowOff>0</xdr:rowOff>
    </xdr:from>
    <xdr:ext cx="65" cy="1222654"/>
    <xdr:sp macro="" textlink="">
      <xdr:nvSpPr>
        <xdr:cNvPr id="1192" name="TextBox 1191">
          <a:extLst>
            <a:ext uri="{FF2B5EF4-FFF2-40B4-BE49-F238E27FC236}">
              <a16:creationId xmlns:a16="http://schemas.microsoft.com/office/drawing/2014/main" id="{6B31D0E4-C5B9-49BD-A84E-D70CABED70D5}"/>
            </a:ext>
          </a:extLst>
        </xdr:cNvPr>
        <xdr:cNvSpPr txBox="1"/>
      </xdr:nvSpPr>
      <xdr:spPr>
        <a:xfrm>
          <a:off x="20107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193" name="TextBox 1192">
          <a:extLst>
            <a:ext uri="{FF2B5EF4-FFF2-40B4-BE49-F238E27FC236}">
              <a16:creationId xmlns:a16="http://schemas.microsoft.com/office/drawing/2014/main" id="{9B7DE6B6-B5EE-4381-B738-9DAD94EC5B4D}"/>
            </a:ext>
          </a:extLst>
        </xdr:cNvPr>
        <xdr:cNvSpPr txBox="1"/>
      </xdr:nvSpPr>
      <xdr:spPr>
        <a:xfrm>
          <a:off x="20078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839927"/>
    <xdr:sp macro="" textlink="">
      <xdr:nvSpPr>
        <xdr:cNvPr id="1194" name="TextBox 1193">
          <a:extLst>
            <a:ext uri="{FF2B5EF4-FFF2-40B4-BE49-F238E27FC236}">
              <a16:creationId xmlns:a16="http://schemas.microsoft.com/office/drawing/2014/main" id="{DFE8FA09-E04B-4A8B-A799-423613F0684A}"/>
            </a:ext>
          </a:extLst>
        </xdr:cNvPr>
        <xdr:cNvSpPr txBox="1"/>
      </xdr:nvSpPr>
      <xdr:spPr>
        <a:xfrm>
          <a:off x="20088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195" name="TextBox 1194">
          <a:extLst>
            <a:ext uri="{FF2B5EF4-FFF2-40B4-BE49-F238E27FC236}">
              <a16:creationId xmlns:a16="http://schemas.microsoft.com/office/drawing/2014/main" id="{91051A1C-67B5-467E-A6ED-69C7011A854B}"/>
            </a:ext>
          </a:extLst>
        </xdr:cNvPr>
        <xdr:cNvSpPr txBox="1"/>
      </xdr:nvSpPr>
      <xdr:spPr>
        <a:xfrm>
          <a:off x="20078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382727"/>
    <xdr:sp macro="" textlink="">
      <xdr:nvSpPr>
        <xdr:cNvPr id="1196" name="TextBox 1195">
          <a:extLst>
            <a:ext uri="{FF2B5EF4-FFF2-40B4-BE49-F238E27FC236}">
              <a16:creationId xmlns:a16="http://schemas.microsoft.com/office/drawing/2014/main" id="{7B32088A-19FF-4690-A123-1A1BA2EE9361}"/>
            </a:ext>
          </a:extLst>
        </xdr:cNvPr>
        <xdr:cNvSpPr txBox="1"/>
      </xdr:nvSpPr>
      <xdr:spPr>
        <a:xfrm>
          <a:off x="2008822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1333500</xdr:colOff>
      <xdr:row>0</xdr:row>
      <xdr:rowOff>0</xdr:rowOff>
    </xdr:from>
    <xdr:ext cx="65" cy="1222654"/>
    <xdr:sp macro="" textlink="">
      <xdr:nvSpPr>
        <xdr:cNvPr id="1197" name="TextBox 1196">
          <a:extLst>
            <a:ext uri="{FF2B5EF4-FFF2-40B4-BE49-F238E27FC236}">
              <a16:creationId xmlns:a16="http://schemas.microsoft.com/office/drawing/2014/main" id="{822EC55A-E456-4761-9A8E-7A934E03862E}"/>
            </a:ext>
          </a:extLst>
        </xdr:cNvPr>
        <xdr:cNvSpPr txBox="1"/>
      </xdr:nvSpPr>
      <xdr:spPr>
        <a:xfrm>
          <a:off x="20107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198" name="TextBox 1197">
          <a:extLst>
            <a:ext uri="{FF2B5EF4-FFF2-40B4-BE49-F238E27FC236}">
              <a16:creationId xmlns:a16="http://schemas.microsoft.com/office/drawing/2014/main" id="{7E916299-F593-4545-B8D7-A6CACE82B697}"/>
            </a:ext>
          </a:extLst>
        </xdr:cNvPr>
        <xdr:cNvSpPr txBox="1"/>
      </xdr:nvSpPr>
      <xdr:spPr>
        <a:xfrm>
          <a:off x="20078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839927"/>
    <xdr:sp macro="" textlink="">
      <xdr:nvSpPr>
        <xdr:cNvPr id="1199" name="TextBox 1198">
          <a:extLst>
            <a:ext uri="{FF2B5EF4-FFF2-40B4-BE49-F238E27FC236}">
              <a16:creationId xmlns:a16="http://schemas.microsoft.com/office/drawing/2014/main" id="{493057FF-919B-4223-8F0B-E159CF1ACC74}"/>
            </a:ext>
          </a:extLst>
        </xdr:cNvPr>
        <xdr:cNvSpPr txBox="1"/>
      </xdr:nvSpPr>
      <xdr:spPr>
        <a:xfrm>
          <a:off x="20088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200" name="TextBox 1199">
          <a:extLst>
            <a:ext uri="{FF2B5EF4-FFF2-40B4-BE49-F238E27FC236}">
              <a16:creationId xmlns:a16="http://schemas.microsoft.com/office/drawing/2014/main" id="{FD0B9214-EDBE-4AA4-AB05-D12B5E47A99F}"/>
            </a:ext>
          </a:extLst>
        </xdr:cNvPr>
        <xdr:cNvSpPr txBox="1"/>
      </xdr:nvSpPr>
      <xdr:spPr>
        <a:xfrm>
          <a:off x="20078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382727"/>
    <xdr:sp macro="" textlink="">
      <xdr:nvSpPr>
        <xdr:cNvPr id="1201" name="TextBox 1200">
          <a:extLst>
            <a:ext uri="{FF2B5EF4-FFF2-40B4-BE49-F238E27FC236}">
              <a16:creationId xmlns:a16="http://schemas.microsoft.com/office/drawing/2014/main" id="{A980FECF-00E8-4559-A66C-A099AC853D0A}"/>
            </a:ext>
          </a:extLst>
        </xdr:cNvPr>
        <xdr:cNvSpPr txBox="1"/>
      </xdr:nvSpPr>
      <xdr:spPr>
        <a:xfrm>
          <a:off x="2008822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1333500</xdr:colOff>
      <xdr:row>0</xdr:row>
      <xdr:rowOff>0</xdr:rowOff>
    </xdr:from>
    <xdr:ext cx="65" cy="1222654"/>
    <xdr:sp macro="" textlink="">
      <xdr:nvSpPr>
        <xdr:cNvPr id="1202" name="TextBox 1201">
          <a:extLst>
            <a:ext uri="{FF2B5EF4-FFF2-40B4-BE49-F238E27FC236}">
              <a16:creationId xmlns:a16="http://schemas.microsoft.com/office/drawing/2014/main" id="{3CE3E384-5C80-4746-A664-4BA497D330AD}"/>
            </a:ext>
          </a:extLst>
        </xdr:cNvPr>
        <xdr:cNvSpPr txBox="1"/>
      </xdr:nvSpPr>
      <xdr:spPr>
        <a:xfrm>
          <a:off x="20107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203" name="TextBox 1202">
          <a:extLst>
            <a:ext uri="{FF2B5EF4-FFF2-40B4-BE49-F238E27FC236}">
              <a16:creationId xmlns:a16="http://schemas.microsoft.com/office/drawing/2014/main" id="{94686CED-B3EF-43C8-9F39-15BEC775FB2E}"/>
            </a:ext>
          </a:extLst>
        </xdr:cNvPr>
        <xdr:cNvSpPr txBox="1"/>
      </xdr:nvSpPr>
      <xdr:spPr>
        <a:xfrm>
          <a:off x="20078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839927"/>
    <xdr:sp macro="" textlink="">
      <xdr:nvSpPr>
        <xdr:cNvPr id="1204" name="TextBox 1203">
          <a:extLst>
            <a:ext uri="{FF2B5EF4-FFF2-40B4-BE49-F238E27FC236}">
              <a16:creationId xmlns:a16="http://schemas.microsoft.com/office/drawing/2014/main" id="{450DE2A9-90C4-43A3-A5CE-97B53F82EE38}"/>
            </a:ext>
          </a:extLst>
        </xdr:cNvPr>
        <xdr:cNvSpPr txBox="1"/>
      </xdr:nvSpPr>
      <xdr:spPr>
        <a:xfrm>
          <a:off x="20088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205" name="TextBox 1204">
          <a:extLst>
            <a:ext uri="{FF2B5EF4-FFF2-40B4-BE49-F238E27FC236}">
              <a16:creationId xmlns:a16="http://schemas.microsoft.com/office/drawing/2014/main" id="{21F38A0C-7397-4556-B71A-2334E51B14CE}"/>
            </a:ext>
          </a:extLst>
        </xdr:cNvPr>
        <xdr:cNvSpPr txBox="1"/>
      </xdr:nvSpPr>
      <xdr:spPr>
        <a:xfrm>
          <a:off x="20078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382727"/>
    <xdr:sp macro="" textlink="">
      <xdr:nvSpPr>
        <xdr:cNvPr id="1206" name="TextBox 1205">
          <a:extLst>
            <a:ext uri="{FF2B5EF4-FFF2-40B4-BE49-F238E27FC236}">
              <a16:creationId xmlns:a16="http://schemas.microsoft.com/office/drawing/2014/main" id="{1DC0F229-E587-42F8-AF8D-5C76AE8DD15D}"/>
            </a:ext>
          </a:extLst>
        </xdr:cNvPr>
        <xdr:cNvSpPr txBox="1"/>
      </xdr:nvSpPr>
      <xdr:spPr>
        <a:xfrm>
          <a:off x="2008822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1333500</xdr:colOff>
      <xdr:row>0</xdr:row>
      <xdr:rowOff>0</xdr:rowOff>
    </xdr:from>
    <xdr:ext cx="65" cy="1222654"/>
    <xdr:sp macro="" textlink="">
      <xdr:nvSpPr>
        <xdr:cNvPr id="1207" name="TextBox 1206">
          <a:extLst>
            <a:ext uri="{FF2B5EF4-FFF2-40B4-BE49-F238E27FC236}">
              <a16:creationId xmlns:a16="http://schemas.microsoft.com/office/drawing/2014/main" id="{A9CA02F0-6C6C-4C75-AEE6-A8BCE0975D38}"/>
            </a:ext>
          </a:extLst>
        </xdr:cNvPr>
        <xdr:cNvSpPr txBox="1"/>
      </xdr:nvSpPr>
      <xdr:spPr>
        <a:xfrm>
          <a:off x="20107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208" name="TextBox 1207">
          <a:extLst>
            <a:ext uri="{FF2B5EF4-FFF2-40B4-BE49-F238E27FC236}">
              <a16:creationId xmlns:a16="http://schemas.microsoft.com/office/drawing/2014/main" id="{84965001-2E7F-4CA3-8565-52A38FD78ADC}"/>
            </a:ext>
          </a:extLst>
        </xdr:cNvPr>
        <xdr:cNvSpPr txBox="1"/>
      </xdr:nvSpPr>
      <xdr:spPr>
        <a:xfrm>
          <a:off x="20078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839927"/>
    <xdr:sp macro="" textlink="">
      <xdr:nvSpPr>
        <xdr:cNvPr id="1209" name="TextBox 1208">
          <a:extLst>
            <a:ext uri="{FF2B5EF4-FFF2-40B4-BE49-F238E27FC236}">
              <a16:creationId xmlns:a16="http://schemas.microsoft.com/office/drawing/2014/main" id="{54ED3810-3AEC-48EC-8CF6-572B5C172F49}"/>
            </a:ext>
          </a:extLst>
        </xdr:cNvPr>
        <xdr:cNvSpPr txBox="1"/>
      </xdr:nvSpPr>
      <xdr:spPr>
        <a:xfrm>
          <a:off x="20088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210" name="TextBox 1209">
          <a:extLst>
            <a:ext uri="{FF2B5EF4-FFF2-40B4-BE49-F238E27FC236}">
              <a16:creationId xmlns:a16="http://schemas.microsoft.com/office/drawing/2014/main" id="{DD161E9E-DB07-442D-8B42-F3DE30D2AE4A}"/>
            </a:ext>
          </a:extLst>
        </xdr:cNvPr>
        <xdr:cNvSpPr txBox="1"/>
      </xdr:nvSpPr>
      <xdr:spPr>
        <a:xfrm>
          <a:off x="20078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382727"/>
    <xdr:sp macro="" textlink="">
      <xdr:nvSpPr>
        <xdr:cNvPr id="1211" name="TextBox 1210">
          <a:extLst>
            <a:ext uri="{FF2B5EF4-FFF2-40B4-BE49-F238E27FC236}">
              <a16:creationId xmlns:a16="http://schemas.microsoft.com/office/drawing/2014/main" id="{3D112DF7-493F-4ACE-8A9C-0BA4A7375652}"/>
            </a:ext>
          </a:extLst>
        </xdr:cNvPr>
        <xdr:cNvSpPr txBox="1"/>
      </xdr:nvSpPr>
      <xdr:spPr>
        <a:xfrm>
          <a:off x="2008822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1333500</xdr:colOff>
      <xdr:row>0</xdr:row>
      <xdr:rowOff>0</xdr:rowOff>
    </xdr:from>
    <xdr:ext cx="65" cy="1222654"/>
    <xdr:sp macro="" textlink="">
      <xdr:nvSpPr>
        <xdr:cNvPr id="1212" name="TextBox 1211">
          <a:extLst>
            <a:ext uri="{FF2B5EF4-FFF2-40B4-BE49-F238E27FC236}">
              <a16:creationId xmlns:a16="http://schemas.microsoft.com/office/drawing/2014/main" id="{FED1858C-BED9-4E64-9FFB-CFFD964ADC5E}"/>
            </a:ext>
          </a:extLst>
        </xdr:cNvPr>
        <xdr:cNvSpPr txBox="1"/>
      </xdr:nvSpPr>
      <xdr:spPr>
        <a:xfrm>
          <a:off x="20107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213" name="TextBox 1212">
          <a:extLst>
            <a:ext uri="{FF2B5EF4-FFF2-40B4-BE49-F238E27FC236}">
              <a16:creationId xmlns:a16="http://schemas.microsoft.com/office/drawing/2014/main" id="{5D4E8DA7-2EE0-4288-A1F5-EF3A839CD995}"/>
            </a:ext>
          </a:extLst>
        </xdr:cNvPr>
        <xdr:cNvSpPr txBox="1"/>
      </xdr:nvSpPr>
      <xdr:spPr>
        <a:xfrm>
          <a:off x="20078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839927"/>
    <xdr:sp macro="" textlink="">
      <xdr:nvSpPr>
        <xdr:cNvPr id="1214" name="TextBox 1213">
          <a:extLst>
            <a:ext uri="{FF2B5EF4-FFF2-40B4-BE49-F238E27FC236}">
              <a16:creationId xmlns:a16="http://schemas.microsoft.com/office/drawing/2014/main" id="{8C4B1BE2-A290-4158-A0E3-3F42936F1BCB}"/>
            </a:ext>
          </a:extLst>
        </xdr:cNvPr>
        <xdr:cNvSpPr txBox="1"/>
      </xdr:nvSpPr>
      <xdr:spPr>
        <a:xfrm>
          <a:off x="20088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215" name="TextBox 1214">
          <a:extLst>
            <a:ext uri="{FF2B5EF4-FFF2-40B4-BE49-F238E27FC236}">
              <a16:creationId xmlns:a16="http://schemas.microsoft.com/office/drawing/2014/main" id="{AEBD26D1-7453-4B64-96E9-41F42BAB8A48}"/>
            </a:ext>
          </a:extLst>
        </xdr:cNvPr>
        <xdr:cNvSpPr txBox="1"/>
      </xdr:nvSpPr>
      <xdr:spPr>
        <a:xfrm>
          <a:off x="20078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382727"/>
    <xdr:sp macro="" textlink="">
      <xdr:nvSpPr>
        <xdr:cNvPr id="1216" name="TextBox 1215">
          <a:extLst>
            <a:ext uri="{FF2B5EF4-FFF2-40B4-BE49-F238E27FC236}">
              <a16:creationId xmlns:a16="http://schemas.microsoft.com/office/drawing/2014/main" id="{15E7C7BB-D11B-4130-A1E4-5BBAF6B44989}"/>
            </a:ext>
          </a:extLst>
        </xdr:cNvPr>
        <xdr:cNvSpPr txBox="1"/>
      </xdr:nvSpPr>
      <xdr:spPr>
        <a:xfrm>
          <a:off x="2008822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1333500</xdr:colOff>
      <xdr:row>0</xdr:row>
      <xdr:rowOff>0</xdr:rowOff>
    </xdr:from>
    <xdr:ext cx="65" cy="1222654"/>
    <xdr:sp macro="" textlink="">
      <xdr:nvSpPr>
        <xdr:cNvPr id="1217" name="TextBox 1216">
          <a:extLst>
            <a:ext uri="{FF2B5EF4-FFF2-40B4-BE49-F238E27FC236}">
              <a16:creationId xmlns:a16="http://schemas.microsoft.com/office/drawing/2014/main" id="{EC54E8F6-FB89-4DAC-96B3-04C44012512C}"/>
            </a:ext>
          </a:extLst>
        </xdr:cNvPr>
        <xdr:cNvSpPr txBox="1"/>
      </xdr:nvSpPr>
      <xdr:spPr>
        <a:xfrm>
          <a:off x="20107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218" name="TextBox 1217">
          <a:extLst>
            <a:ext uri="{FF2B5EF4-FFF2-40B4-BE49-F238E27FC236}">
              <a16:creationId xmlns:a16="http://schemas.microsoft.com/office/drawing/2014/main" id="{745AD7B6-5B71-4D68-9B73-89A8FE91AFD8}"/>
            </a:ext>
          </a:extLst>
        </xdr:cNvPr>
        <xdr:cNvSpPr txBox="1"/>
      </xdr:nvSpPr>
      <xdr:spPr>
        <a:xfrm>
          <a:off x="20078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839927"/>
    <xdr:sp macro="" textlink="">
      <xdr:nvSpPr>
        <xdr:cNvPr id="1219" name="TextBox 1218">
          <a:extLst>
            <a:ext uri="{FF2B5EF4-FFF2-40B4-BE49-F238E27FC236}">
              <a16:creationId xmlns:a16="http://schemas.microsoft.com/office/drawing/2014/main" id="{357717DC-4F44-4EA9-B7DE-26AFE169F717}"/>
            </a:ext>
          </a:extLst>
        </xdr:cNvPr>
        <xdr:cNvSpPr txBox="1"/>
      </xdr:nvSpPr>
      <xdr:spPr>
        <a:xfrm>
          <a:off x="20088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220" name="TextBox 1219">
          <a:extLst>
            <a:ext uri="{FF2B5EF4-FFF2-40B4-BE49-F238E27FC236}">
              <a16:creationId xmlns:a16="http://schemas.microsoft.com/office/drawing/2014/main" id="{65434D6A-EF60-4DB7-A73A-B6B37D09B0FF}"/>
            </a:ext>
          </a:extLst>
        </xdr:cNvPr>
        <xdr:cNvSpPr txBox="1"/>
      </xdr:nvSpPr>
      <xdr:spPr>
        <a:xfrm>
          <a:off x="20078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382727"/>
    <xdr:sp macro="" textlink="">
      <xdr:nvSpPr>
        <xdr:cNvPr id="1221" name="TextBox 1220">
          <a:extLst>
            <a:ext uri="{FF2B5EF4-FFF2-40B4-BE49-F238E27FC236}">
              <a16:creationId xmlns:a16="http://schemas.microsoft.com/office/drawing/2014/main" id="{7EC02FBD-3874-41BF-8C03-247DDB8FC441}"/>
            </a:ext>
          </a:extLst>
        </xdr:cNvPr>
        <xdr:cNvSpPr txBox="1"/>
      </xdr:nvSpPr>
      <xdr:spPr>
        <a:xfrm>
          <a:off x="2008822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1333500</xdr:colOff>
      <xdr:row>0</xdr:row>
      <xdr:rowOff>0</xdr:rowOff>
    </xdr:from>
    <xdr:ext cx="65" cy="1222654"/>
    <xdr:sp macro="" textlink="">
      <xdr:nvSpPr>
        <xdr:cNvPr id="1222" name="TextBox 1221">
          <a:extLst>
            <a:ext uri="{FF2B5EF4-FFF2-40B4-BE49-F238E27FC236}">
              <a16:creationId xmlns:a16="http://schemas.microsoft.com/office/drawing/2014/main" id="{4303DE01-9A38-418E-AB8A-6F781CFE6A49}"/>
            </a:ext>
          </a:extLst>
        </xdr:cNvPr>
        <xdr:cNvSpPr txBox="1"/>
      </xdr:nvSpPr>
      <xdr:spPr>
        <a:xfrm>
          <a:off x="20107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223" name="TextBox 1222">
          <a:extLst>
            <a:ext uri="{FF2B5EF4-FFF2-40B4-BE49-F238E27FC236}">
              <a16:creationId xmlns:a16="http://schemas.microsoft.com/office/drawing/2014/main" id="{EE5A09E0-A4D9-485A-9151-65C4C064E072}"/>
            </a:ext>
          </a:extLst>
        </xdr:cNvPr>
        <xdr:cNvSpPr txBox="1"/>
      </xdr:nvSpPr>
      <xdr:spPr>
        <a:xfrm>
          <a:off x="20078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839927"/>
    <xdr:sp macro="" textlink="">
      <xdr:nvSpPr>
        <xdr:cNvPr id="1224" name="TextBox 1223">
          <a:extLst>
            <a:ext uri="{FF2B5EF4-FFF2-40B4-BE49-F238E27FC236}">
              <a16:creationId xmlns:a16="http://schemas.microsoft.com/office/drawing/2014/main" id="{906BAFC5-58E3-4351-AD36-23A232A5C979}"/>
            </a:ext>
          </a:extLst>
        </xdr:cNvPr>
        <xdr:cNvSpPr txBox="1"/>
      </xdr:nvSpPr>
      <xdr:spPr>
        <a:xfrm>
          <a:off x="20088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225" name="TextBox 1224">
          <a:extLst>
            <a:ext uri="{FF2B5EF4-FFF2-40B4-BE49-F238E27FC236}">
              <a16:creationId xmlns:a16="http://schemas.microsoft.com/office/drawing/2014/main" id="{F60761FC-34D0-45C5-8E2D-3FE738BF01A8}"/>
            </a:ext>
          </a:extLst>
        </xdr:cNvPr>
        <xdr:cNvSpPr txBox="1"/>
      </xdr:nvSpPr>
      <xdr:spPr>
        <a:xfrm>
          <a:off x="20078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382727"/>
    <xdr:sp macro="" textlink="">
      <xdr:nvSpPr>
        <xdr:cNvPr id="1226" name="TextBox 1225">
          <a:extLst>
            <a:ext uri="{FF2B5EF4-FFF2-40B4-BE49-F238E27FC236}">
              <a16:creationId xmlns:a16="http://schemas.microsoft.com/office/drawing/2014/main" id="{B8D5B61F-D863-4C07-A114-DC9907DB6AB0}"/>
            </a:ext>
          </a:extLst>
        </xdr:cNvPr>
        <xdr:cNvSpPr txBox="1"/>
      </xdr:nvSpPr>
      <xdr:spPr>
        <a:xfrm>
          <a:off x="2008822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1333500</xdr:colOff>
      <xdr:row>0</xdr:row>
      <xdr:rowOff>0</xdr:rowOff>
    </xdr:from>
    <xdr:ext cx="65" cy="1222654"/>
    <xdr:sp macro="" textlink="">
      <xdr:nvSpPr>
        <xdr:cNvPr id="1227" name="TextBox 1226">
          <a:extLst>
            <a:ext uri="{FF2B5EF4-FFF2-40B4-BE49-F238E27FC236}">
              <a16:creationId xmlns:a16="http://schemas.microsoft.com/office/drawing/2014/main" id="{E98E5A6E-E873-40E1-857E-9FC946C782D4}"/>
            </a:ext>
          </a:extLst>
        </xdr:cNvPr>
        <xdr:cNvSpPr txBox="1"/>
      </xdr:nvSpPr>
      <xdr:spPr>
        <a:xfrm>
          <a:off x="20107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228" name="TextBox 1227">
          <a:extLst>
            <a:ext uri="{FF2B5EF4-FFF2-40B4-BE49-F238E27FC236}">
              <a16:creationId xmlns:a16="http://schemas.microsoft.com/office/drawing/2014/main" id="{C51BFD36-8813-4586-821B-2086E62FAAA3}"/>
            </a:ext>
          </a:extLst>
        </xdr:cNvPr>
        <xdr:cNvSpPr txBox="1"/>
      </xdr:nvSpPr>
      <xdr:spPr>
        <a:xfrm>
          <a:off x="20078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839927"/>
    <xdr:sp macro="" textlink="">
      <xdr:nvSpPr>
        <xdr:cNvPr id="1229" name="TextBox 1228">
          <a:extLst>
            <a:ext uri="{FF2B5EF4-FFF2-40B4-BE49-F238E27FC236}">
              <a16:creationId xmlns:a16="http://schemas.microsoft.com/office/drawing/2014/main" id="{8B89B86E-7FB8-4AB5-8F44-FC04DCBA1B65}"/>
            </a:ext>
          </a:extLst>
        </xdr:cNvPr>
        <xdr:cNvSpPr txBox="1"/>
      </xdr:nvSpPr>
      <xdr:spPr>
        <a:xfrm>
          <a:off x="20088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230" name="TextBox 1229">
          <a:extLst>
            <a:ext uri="{FF2B5EF4-FFF2-40B4-BE49-F238E27FC236}">
              <a16:creationId xmlns:a16="http://schemas.microsoft.com/office/drawing/2014/main" id="{E9638B23-E906-40EB-BD1F-D8C23FAFBD70}"/>
            </a:ext>
          </a:extLst>
        </xdr:cNvPr>
        <xdr:cNvSpPr txBox="1"/>
      </xdr:nvSpPr>
      <xdr:spPr>
        <a:xfrm>
          <a:off x="20078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382727"/>
    <xdr:sp macro="" textlink="">
      <xdr:nvSpPr>
        <xdr:cNvPr id="1231" name="TextBox 1230">
          <a:extLst>
            <a:ext uri="{FF2B5EF4-FFF2-40B4-BE49-F238E27FC236}">
              <a16:creationId xmlns:a16="http://schemas.microsoft.com/office/drawing/2014/main" id="{F3BA1FDB-DB40-4B6F-A03B-60E9EC68A524}"/>
            </a:ext>
          </a:extLst>
        </xdr:cNvPr>
        <xdr:cNvSpPr txBox="1"/>
      </xdr:nvSpPr>
      <xdr:spPr>
        <a:xfrm>
          <a:off x="2008822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1333500</xdr:colOff>
      <xdr:row>0</xdr:row>
      <xdr:rowOff>0</xdr:rowOff>
    </xdr:from>
    <xdr:ext cx="65" cy="1222654"/>
    <xdr:sp macro="" textlink="">
      <xdr:nvSpPr>
        <xdr:cNvPr id="1232" name="TextBox 1231">
          <a:extLst>
            <a:ext uri="{FF2B5EF4-FFF2-40B4-BE49-F238E27FC236}">
              <a16:creationId xmlns:a16="http://schemas.microsoft.com/office/drawing/2014/main" id="{FB1A0AB7-13F0-4FDB-97E6-BD09D2FBAF68}"/>
            </a:ext>
          </a:extLst>
        </xdr:cNvPr>
        <xdr:cNvSpPr txBox="1"/>
      </xdr:nvSpPr>
      <xdr:spPr>
        <a:xfrm>
          <a:off x="20107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233" name="TextBox 1232">
          <a:extLst>
            <a:ext uri="{FF2B5EF4-FFF2-40B4-BE49-F238E27FC236}">
              <a16:creationId xmlns:a16="http://schemas.microsoft.com/office/drawing/2014/main" id="{06A28A20-37D5-417A-A213-D2F01A564675}"/>
            </a:ext>
          </a:extLst>
        </xdr:cNvPr>
        <xdr:cNvSpPr txBox="1"/>
      </xdr:nvSpPr>
      <xdr:spPr>
        <a:xfrm>
          <a:off x="20078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839927"/>
    <xdr:sp macro="" textlink="">
      <xdr:nvSpPr>
        <xdr:cNvPr id="1234" name="TextBox 1233">
          <a:extLst>
            <a:ext uri="{FF2B5EF4-FFF2-40B4-BE49-F238E27FC236}">
              <a16:creationId xmlns:a16="http://schemas.microsoft.com/office/drawing/2014/main" id="{B0683807-77B1-4A14-8AE7-514DEF04CAE4}"/>
            </a:ext>
          </a:extLst>
        </xdr:cNvPr>
        <xdr:cNvSpPr txBox="1"/>
      </xdr:nvSpPr>
      <xdr:spPr>
        <a:xfrm>
          <a:off x="20088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235" name="TextBox 1234">
          <a:extLst>
            <a:ext uri="{FF2B5EF4-FFF2-40B4-BE49-F238E27FC236}">
              <a16:creationId xmlns:a16="http://schemas.microsoft.com/office/drawing/2014/main" id="{06C94F76-C907-42BC-9A5E-0BC8538F216B}"/>
            </a:ext>
          </a:extLst>
        </xdr:cNvPr>
        <xdr:cNvSpPr txBox="1"/>
      </xdr:nvSpPr>
      <xdr:spPr>
        <a:xfrm>
          <a:off x="20078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382727"/>
    <xdr:sp macro="" textlink="">
      <xdr:nvSpPr>
        <xdr:cNvPr id="1236" name="TextBox 1235">
          <a:extLst>
            <a:ext uri="{FF2B5EF4-FFF2-40B4-BE49-F238E27FC236}">
              <a16:creationId xmlns:a16="http://schemas.microsoft.com/office/drawing/2014/main" id="{D26AD993-22F9-4D63-A9A8-4F895BD641D6}"/>
            </a:ext>
          </a:extLst>
        </xdr:cNvPr>
        <xdr:cNvSpPr txBox="1"/>
      </xdr:nvSpPr>
      <xdr:spPr>
        <a:xfrm>
          <a:off x="2008822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1333500</xdr:colOff>
      <xdr:row>0</xdr:row>
      <xdr:rowOff>0</xdr:rowOff>
    </xdr:from>
    <xdr:ext cx="65" cy="1222654"/>
    <xdr:sp macro="" textlink="">
      <xdr:nvSpPr>
        <xdr:cNvPr id="1237" name="TextBox 1236">
          <a:extLst>
            <a:ext uri="{FF2B5EF4-FFF2-40B4-BE49-F238E27FC236}">
              <a16:creationId xmlns:a16="http://schemas.microsoft.com/office/drawing/2014/main" id="{89ABF57D-A1B3-460C-BEA9-063A3F92FE10}"/>
            </a:ext>
          </a:extLst>
        </xdr:cNvPr>
        <xdr:cNvSpPr txBox="1"/>
      </xdr:nvSpPr>
      <xdr:spPr>
        <a:xfrm>
          <a:off x="20107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238" name="TextBox 1237">
          <a:extLst>
            <a:ext uri="{FF2B5EF4-FFF2-40B4-BE49-F238E27FC236}">
              <a16:creationId xmlns:a16="http://schemas.microsoft.com/office/drawing/2014/main" id="{8C377033-73BF-4A09-B28F-AECD72DCA7B5}"/>
            </a:ext>
          </a:extLst>
        </xdr:cNvPr>
        <xdr:cNvSpPr txBox="1"/>
      </xdr:nvSpPr>
      <xdr:spPr>
        <a:xfrm>
          <a:off x="20078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839927"/>
    <xdr:sp macro="" textlink="">
      <xdr:nvSpPr>
        <xdr:cNvPr id="1239" name="TextBox 1238">
          <a:extLst>
            <a:ext uri="{FF2B5EF4-FFF2-40B4-BE49-F238E27FC236}">
              <a16:creationId xmlns:a16="http://schemas.microsoft.com/office/drawing/2014/main" id="{7C0AE706-40FA-417D-833A-8C253E024AE8}"/>
            </a:ext>
          </a:extLst>
        </xdr:cNvPr>
        <xdr:cNvSpPr txBox="1"/>
      </xdr:nvSpPr>
      <xdr:spPr>
        <a:xfrm>
          <a:off x="20088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240" name="TextBox 1239">
          <a:extLst>
            <a:ext uri="{FF2B5EF4-FFF2-40B4-BE49-F238E27FC236}">
              <a16:creationId xmlns:a16="http://schemas.microsoft.com/office/drawing/2014/main" id="{208DBC97-96C7-41D6-9E56-149D5D7F6E12}"/>
            </a:ext>
          </a:extLst>
        </xdr:cNvPr>
        <xdr:cNvSpPr txBox="1"/>
      </xdr:nvSpPr>
      <xdr:spPr>
        <a:xfrm>
          <a:off x="20078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382727"/>
    <xdr:sp macro="" textlink="">
      <xdr:nvSpPr>
        <xdr:cNvPr id="1241" name="TextBox 1240">
          <a:extLst>
            <a:ext uri="{FF2B5EF4-FFF2-40B4-BE49-F238E27FC236}">
              <a16:creationId xmlns:a16="http://schemas.microsoft.com/office/drawing/2014/main" id="{39902494-CECF-43ED-B197-42E7C5BBFA8D}"/>
            </a:ext>
          </a:extLst>
        </xdr:cNvPr>
        <xdr:cNvSpPr txBox="1"/>
      </xdr:nvSpPr>
      <xdr:spPr>
        <a:xfrm>
          <a:off x="2008822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1333500</xdr:colOff>
      <xdr:row>0</xdr:row>
      <xdr:rowOff>0</xdr:rowOff>
    </xdr:from>
    <xdr:ext cx="65" cy="1222654"/>
    <xdr:sp macro="" textlink="">
      <xdr:nvSpPr>
        <xdr:cNvPr id="1242" name="TextBox 1241">
          <a:extLst>
            <a:ext uri="{FF2B5EF4-FFF2-40B4-BE49-F238E27FC236}">
              <a16:creationId xmlns:a16="http://schemas.microsoft.com/office/drawing/2014/main" id="{46C5735E-F331-41D7-9133-F610051545D8}"/>
            </a:ext>
          </a:extLst>
        </xdr:cNvPr>
        <xdr:cNvSpPr txBox="1"/>
      </xdr:nvSpPr>
      <xdr:spPr>
        <a:xfrm>
          <a:off x="20107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243" name="TextBox 1242">
          <a:extLst>
            <a:ext uri="{FF2B5EF4-FFF2-40B4-BE49-F238E27FC236}">
              <a16:creationId xmlns:a16="http://schemas.microsoft.com/office/drawing/2014/main" id="{607F2447-4B62-4870-B5F1-8E0E7222DE3F}"/>
            </a:ext>
          </a:extLst>
        </xdr:cNvPr>
        <xdr:cNvSpPr txBox="1"/>
      </xdr:nvSpPr>
      <xdr:spPr>
        <a:xfrm>
          <a:off x="20078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839927"/>
    <xdr:sp macro="" textlink="">
      <xdr:nvSpPr>
        <xdr:cNvPr id="1244" name="TextBox 1243">
          <a:extLst>
            <a:ext uri="{FF2B5EF4-FFF2-40B4-BE49-F238E27FC236}">
              <a16:creationId xmlns:a16="http://schemas.microsoft.com/office/drawing/2014/main" id="{4D917C85-9083-478E-B424-15186C425E6E}"/>
            </a:ext>
          </a:extLst>
        </xdr:cNvPr>
        <xdr:cNvSpPr txBox="1"/>
      </xdr:nvSpPr>
      <xdr:spPr>
        <a:xfrm>
          <a:off x="20088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245" name="TextBox 1244">
          <a:extLst>
            <a:ext uri="{FF2B5EF4-FFF2-40B4-BE49-F238E27FC236}">
              <a16:creationId xmlns:a16="http://schemas.microsoft.com/office/drawing/2014/main" id="{A2851F43-7F0B-48E9-9447-E01E4C6F005E}"/>
            </a:ext>
          </a:extLst>
        </xdr:cNvPr>
        <xdr:cNvSpPr txBox="1"/>
      </xdr:nvSpPr>
      <xdr:spPr>
        <a:xfrm>
          <a:off x="20078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382727"/>
    <xdr:sp macro="" textlink="">
      <xdr:nvSpPr>
        <xdr:cNvPr id="1246" name="TextBox 1245">
          <a:extLst>
            <a:ext uri="{FF2B5EF4-FFF2-40B4-BE49-F238E27FC236}">
              <a16:creationId xmlns:a16="http://schemas.microsoft.com/office/drawing/2014/main" id="{BF99E7C2-6C2E-4437-ABB6-ECAA182D8DF0}"/>
            </a:ext>
          </a:extLst>
        </xdr:cNvPr>
        <xdr:cNvSpPr txBox="1"/>
      </xdr:nvSpPr>
      <xdr:spPr>
        <a:xfrm>
          <a:off x="2008822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1333500</xdr:colOff>
      <xdr:row>0</xdr:row>
      <xdr:rowOff>0</xdr:rowOff>
    </xdr:from>
    <xdr:ext cx="65" cy="1222654"/>
    <xdr:sp macro="" textlink="">
      <xdr:nvSpPr>
        <xdr:cNvPr id="1247" name="TextBox 1246">
          <a:extLst>
            <a:ext uri="{FF2B5EF4-FFF2-40B4-BE49-F238E27FC236}">
              <a16:creationId xmlns:a16="http://schemas.microsoft.com/office/drawing/2014/main" id="{468FE57D-84CD-455A-947E-A9E2407F3A56}"/>
            </a:ext>
          </a:extLst>
        </xdr:cNvPr>
        <xdr:cNvSpPr txBox="1"/>
      </xdr:nvSpPr>
      <xdr:spPr>
        <a:xfrm>
          <a:off x="20107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248" name="TextBox 1247">
          <a:extLst>
            <a:ext uri="{FF2B5EF4-FFF2-40B4-BE49-F238E27FC236}">
              <a16:creationId xmlns:a16="http://schemas.microsoft.com/office/drawing/2014/main" id="{E7CAAAF6-66F9-463B-83CF-ECB9B53324FA}"/>
            </a:ext>
          </a:extLst>
        </xdr:cNvPr>
        <xdr:cNvSpPr txBox="1"/>
      </xdr:nvSpPr>
      <xdr:spPr>
        <a:xfrm>
          <a:off x="20078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839927"/>
    <xdr:sp macro="" textlink="">
      <xdr:nvSpPr>
        <xdr:cNvPr id="1249" name="TextBox 1248">
          <a:extLst>
            <a:ext uri="{FF2B5EF4-FFF2-40B4-BE49-F238E27FC236}">
              <a16:creationId xmlns:a16="http://schemas.microsoft.com/office/drawing/2014/main" id="{D4F8FBAA-AF4D-4C14-89B3-D708524EA2EB}"/>
            </a:ext>
          </a:extLst>
        </xdr:cNvPr>
        <xdr:cNvSpPr txBox="1"/>
      </xdr:nvSpPr>
      <xdr:spPr>
        <a:xfrm>
          <a:off x="20088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250" name="TextBox 1249">
          <a:extLst>
            <a:ext uri="{FF2B5EF4-FFF2-40B4-BE49-F238E27FC236}">
              <a16:creationId xmlns:a16="http://schemas.microsoft.com/office/drawing/2014/main" id="{8AB6EA45-A9F0-4BB0-9CD7-194F5831F00C}"/>
            </a:ext>
          </a:extLst>
        </xdr:cNvPr>
        <xdr:cNvSpPr txBox="1"/>
      </xdr:nvSpPr>
      <xdr:spPr>
        <a:xfrm>
          <a:off x="20078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382727"/>
    <xdr:sp macro="" textlink="">
      <xdr:nvSpPr>
        <xdr:cNvPr id="1251" name="TextBox 1250">
          <a:extLst>
            <a:ext uri="{FF2B5EF4-FFF2-40B4-BE49-F238E27FC236}">
              <a16:creationId xmlns:a16="http://schemas.microsoft.com/office/drawing/2014/main" id="{CF78CF30-0F62-4144-910B-D44C2797CE21}"/>
            </a:ext>
          </a:extLst>
        </xdr:cNvPr>
        <xdr:cNvSpPr txBox="1"/>
      </xdr:nvSpPr>
      <xdr:spPr>
        <a:xfrm>
          <a:off x="2008822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1333500</xdr:colOff>
      <xdr:row>0</xdr:row>
      <xdr:rowOff>0</xdr:rowOff>
    </xdr:from>
    <xdr:ext cx="65" cy="1222654"/>
    <xdr:sp macro="" textlink="">
      <xdr:nvSpPr>
        <xdr:cNvPr id="1252" name="TextBox 1251">
          <a:extLst>
            <a:ext uri="{FF2B5EF4-FFF2-40B4-BE49-F238E27FC236}">
              <a16:creationId xmlns:a16="http://schemas.microsoft.com/office/drawing/2014/main" id="{CD8D9296-1359-4134-BEA1-B41C9E23FF34}"/>
            </a:ext>
          </a:extLst>
        </xdr:cNvPr>
        <xdr:cNvSpPr txBox="1"/>
      </xdr:nvSpPr>
      <xdr:spPr>
        <a:xfrm>
          <a:off x="20107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253" name="TextBox 1252">
          <a:extLst>
            <a:ext uri="{FF2B5EF4-FFF2-40B4-BE49-F238E27FC236}">
              <a16:creationId xmlns:a16="http://schemas.microsoft.com/office/drawing/2014/main" id="{CB9A6954-4CB0-4FCA-B3D3-33BE3EF9D33F}"/>
            </a:ext>
          </a:extLst>
        </xdr:cNvPr>
        <xdr:cNvSpPr txBox="1"/>
      </xdr:nvSpPr>
      <xdr:spPr>
        <a:xfrm>
          <a:off x="20078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839927"/>
    <xdr:sp macro="" textlink="">
      <xdr:nvSpPr>
        <xdr:cNvPr id="1254" name="TextBox 1253">
          <a:extLst>
            <a:ext uri="{FF2B5EF4-FFF2-40B4-BE49-F238E27FC236}">
              <a16:creationId xmlns:a16="http://schemas.microsoft.com/office/drawing/2014/main" id="{B4075A53-50A5-47F6-B1C1-B299662462CB}"/>
            </a:ext>
          </a:extLst>
        </xdr:cNvPr>
        <xdr:cNvSpPr txBox="1"/>
      </xdr:nvSpPr>
      <xdr:spPr>
        <a:xfrm>
          <a:off x="20088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255" name="TextBox 1254">
          <a:extLst>
            <a:ext uri="{FF2B5EF4-FFF2-40B4-BE49-F238E27FC236}">
              <a16:creationId xmlns:a16="http://schemas.microsoft.com/office/drawing/2014/main" id="{9B66AD84-FECA-497A-A155-0EAC5CE7968C}"/>
            </a:ext>
          </a:extLst>
        </xdr:cNvPr>
        <xdr:cNvSpPr txBox="1"/>
      </xdr:nvSpPr>
      <xdr:spPr>
        <a:xfrm>
          <a:off x="20078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382727"/>
    <xdr:sp macro="" textlink="">
      <xdr:nvSpPr>
        <xdr:cNvPr id="1256" name="TextBox 1255">
          <a:extLst>
            <a:ext uri="{FF2B5EF4-FFF2-40B4-BE49-F238E27FC236}">
              <a16:creationId xmlns:a16="http://schemas.microsoft.com/office/drawing/2014/main" id="{C6E42AE3-3419-4DE8-A2DD-A54DB5395B74}"/>
            </a:ext>
          </a:extLst>
        </xdr:cNvPr>
        <xdr:cNvSpPr txBox="1"/>
      </xdr:nvSpPr>
      <xdr:spPr>
        <a:xfrm>
          <a:off x="2008822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1333500</xdr:colOff>
      <xdr:row>0</xdr:row>
      <xdr:rowOff>0</xdr:rowOff>
    </xdr:from>
    <xdr:ext cx="65" cy="1222654"/>
    <xdr:sp macro="" textlink="">
      <xdr:nvSpPr>
        <xdr:cNvPr id="1257" name="TextBox 1256">
          <a:extLst>
            <a:ext uri="{FF2B5EF4-FFF2-40B4-BE49-F238E27FC236}">
              <a16:creationId xmlns:a16="http://schemas.microsoft.com/office/drawing/2014/main" id="{09E430EE-904B-4551-A480-E85B934B286E}"/>
            </a:ext>
          </a:extLst>
        </xdr:cNvPr>
        <xdr:cNvSpPr txBox="1"/>
      </xdr:nvSpPr>
      <xdr:spPr>
        <a:xfrm>
          <a:off x="20107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258" name="TextBox 1257">
          <a:extLst>
            <a:ext uri="{FF2B5EF4-FFF2-40B4-BE49-F238E27FC236}">
              <a16:creationId xmlns:a16="http://schemas.microsoft.com/office/drawing/2014/main" id="{FC139D80-D0D3-4605-B053-E92642D4BB4D}"/>
            </a:ext>
          </a:extLst>
        </xdr:cNvPr>
        <xdr:cNvSpPr txBox="1"/>
      </xdr:nvSpPr>
      <xdr:spPr>
        <a:xfrm>
          <a:off x="20078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839927"/>
    <xdr:sp macro="" textlink="">
      <xdr:nvSpPr>
        <xdr:cNvPr id="1259" name="TextBox 1258">
          <a:extLst>
            <a:ext uri="{FF2B5EF4-FFF2-40B4-BE49-F238E27FC236}">
              <a16:creationId xmlns:a16="http://schemas.microsoft.com/office/drawing/2014/main" id="{FFD5ACE5-1A42-4183-AF3F-6B9C50133C4A}"/>
            </a:ext>
          </a:extLst>
        </xdr:cNvPr>
        <xdr:cNvSpPr txBox="1"/>
      </xdr:nvSpPr>
      <xdr:spPr>
        <a:xfrm>
          <a:off x="20088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260" name="TextBox 1259">
          <a:extLst>
            <a:ext uri="{FF2B5EF4-FFF2-40B4-BE49-F238E27FC236}">
              <a16:creationId xmlns:a16="http://schemas.microsoft.com/office/drawing/2014/main" id="{CC740F8D-9262-473F-B5E8-71CC19CD7DD6}"/>
            </a:ext>
          </a:extLst>
        </xdr:cNvPr>
        <xdr:cNvSpPr txBox="1"/>
      </xdr:nvSpPr>
      <xdr:spPr>
        <a:xfrm>
          <a:off x="20078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382727"/>
    <xdr:sp macro="" textlink="">
      <xdr:nvSpPr>
        <xdr:cNvPr id="1261" name="TextBox 1260">
          <a:extLst>
            <a:ext uri="{FF2B5EF4-FFF2-40B4-BE49-F238E27FC236}">
              <a16:creationId xmlns:a16="http://schemas.microsoft.com/office/drawing/2014/main" id="{AC6A9663-5CE6-41B6-9892-BF053C3A1CD6}"/>
            </a:ext>
          </a:extLst>
        </xdr:cNvPr>
        <xdr:cNvSpPr txBox="1"/>
      </xdr:nvSpPr>
      <xdr:spPr>
        <a:xfrm>
          <a:off x="2008822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1333500</xdr:colOff>
      <xdr:row>0</xdr:row>
      <xdr:rowOff>0</xdr:rowOff>
    </xdr:from>
    <xdr:ext cx="65" cy="1222654"/>
    <xdr:sp macro="" textlink="">
      <xdr:nvSpPr>
        <xdr:cNvPr id="1262" name="TextBox 1261">
          <a:extLst>
            <a:ext uri="{FF2B5EF4-FFF2-40B4-BE49-F238E27FC236}">
              <a16:creationId xmlns:a16="http://schemas.microsoft.com/office/drawing/2014/main" id="{5F85BB26-A280-449A-8659-7AB8A31FABF1}"/>
            </a:ext>
          </a:extLst>
        </xdr:cNvPr>
        <xdr:cNvSpPr txBox="1"/>
      </xdr:nvSpPr>
      <xdr:spPr>
        <a:xfrm>
          <a:off x="20107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263" name="TextBox 1262">
          <a:extLst>
            <a:ext uri="{FF2B5EF4-FFF2-40B4-BE49-F238E27FC236}">
              <a16:creationId xmlns:a16="http://schemas.microsoft.com/office/drawing/2014/main" id="{54885AEB-B1AB-4E69-9BFC-D22E467E0A57}"/>
            </a:ext>
          </a:extLst>
        </xdr:cNvPr>
        <xdr:cNvSpPr txBox="1"/>
      </xdr:nvSpPr>
      <xdr:spPr>
        <a:xfrm>
          <a:off x="20078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839927"/>
    <xdr:sp macro="" textlink="">
      <xdr:nvSpPr>
        <xdr:cNvPr id="1264" name="TextBox 1263">
          <a:extLst>
            <a:ext uri="{FF2B5EF4-FFF2-40B4-BE49-F238E27FC236}">
              <a16:creationId xmlns:a16="http://schemas.microsoft.com/office/drawing/2014/main" id="{F41FA5E5-7942-4984-86D6-B2D03FDCF060}"/>
            </a:ext>
          </a:extLst>
        </xdr:cNvPr>
        <xdr:cNvSpPr txBox="1"/>
      </xdr:nvSpPr>
      <xdr:spPr>
        <a:xfrm>
          <a:off x="20088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265" name="TextBox 1264">
          <a:extLst>
            <a:ext uri="{FF2B5EF4-FFF2-40B4-BE49-F238E27FC236}">
              <a16:creationId xmlns:a16="http://schemas.microsoft.com/office/drawing/2014/main" id="{2F2FA206-0C48-427D-B886-1BA72484F613}"/>
            </a:ext>
          </a:extLst>
        </xdr:cNvPr>
        <xdr:cNvSpPr txBox="1"/>
      </xdr:nvSpPr>
      <xdr:spPr>
        <a:xfrm>
          <a:off x="20078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382727"/>
    <xdr:sp macro="" textlink="">
      <xdr:nvSpPr>
        <xdr:cNvPr id="1266" name="TextBox 1265">
          <a:extLst>
            <a:ext uri="{FF2B5EF4-FFF2-40B4-BE49-F238E27FC236}">
              <a16:creationId xmlns:a16="http://schemas.microsoft.com/office/drawing/2014/main" id="{FD9CCBD4-09D5-4667-BF28-CCB5472BFCAB}"/>
            </a:ext>
          </a:extLst>
        </xdr:cNvPr>
        <xdr:cNvSpPr txBox="1"/>
      </xdr:nvSpPr>
      <xdr:spPr>
        <a:xfrm>
          <a:off x="2008822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1333500</xdr:colOff>
      <xdr:row>0</xdr:row>
      <xdr:rowOff>0</xdr:rowOff>
    </xdr:from>
    <xdr:ext cx="65" cy="1222654"/>
    <xdr:sp macro="" textlink="">
      <xdr:nvSpPr>
        <xdr:cNvPr id="1267" name="TextBox 1266">
          <a:extLst>
            <a:ext uri="{FF2B5EF4-FFF2-40B4-BE49-F238E27FC236}">
              <a16:creationId xmlns:a16="http://schemas.microsoft.com/office/drawing/2014/main" id="{3A7DE8CB-E404-44AA-BC55-976A9E3D85FF}"/>
            </a:ext>
          </a:extLst>
        </xdr:cNvPr>
        <xdr:cNvSpPr txBox="1"/>
      </xdr:nvSpPr>
      <xdr:spPr>
        <a:xfrm>
          <a:off x="20107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268" name="TextBox 1267">
          <a:extLst>
            <a:ext uri="{FF2B5EF4-FFF2-40B4-BE49-F238E27FC236}">
              <a16:creationId xmlns:a16="http://schemas.microsoft.com/office/drawing/2014/main" id="{B6DC7C46-FFA8-469A-ABCA-76DE3E9F7EE1}"/>
            </a:ext>
          </a:extLst>
        </xdr:cNvPr>
        <xdr:cNvSpPr txBox="1"/>
      </xdr:nvSpPr>
      <xdr:spPr>
        <a:xfrm>
          <a:off x="20078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839927"/>
    <xdr:sp macro="" textlink="">
      <xdr:nvSpPr>
        <xdr:cNvPr id="1269" name="TextBox 1268">
          <a:extLst>
            <a:ext uri="{FF2B5EF4-FFF2-40B4-BE49-F238E27FC236}">
              <a16:creationId xmlns:a16="http://schemas.microsoft.com/office/drawing/2014/main" id="{C303B221-FE66-4C58-9349-59B56DC6E424}"/>
            </a:ext>
          </a:extLst>
        </xdr:cNvPr>
        <xdr:cNvSpPr txBox="1"/>
      </xdr:nvSpPr>
      <xdr:spPr>
        <a:xfrm>
          <a:off x="20088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270" name="TextBox 1269">
          <a:extLst>
            <a:ext uri="{FF2B5EF4-FFF2-40B4-BE49-F238E27FC236}">
              <a16:creationId xmlns:a16="http://schemas.microsoft.com/office/drawing/2014/main" id="{104306ED-6344-4DB2-A342-FA0A16055CCE}"/>
            </a:ext>
          </a:extLst>
        </xdr:cNvPr>
        <xdr:cNvSpPr txBox="1"/>
      </xdr:nvSpPr>
      <xdr:spPr>
        <a:xfrm>
          <a:off x="20078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382727"/>
    <xdr:sp macro="" textlink="">
      <xdr:nvSpPr>
        <xdr:cNvPr id="1271" name="TextBox 1270">
          <a:extLst>
            <a:ext uri="{FF2B5EF4-FFF2-40B4-BE49-F238E27FC236}">
              <a16:creationId xmlns:a16="http://schemas.microsoft.com/office/drawing/2014/main" id="{D74B00D3-C008-4647-B25A-334D30AC6308}"/>
            </a:ext>
          </a:extLst>
        </xdr:cNvPr>
        <xdr:cNvSpPr txBox="1"/>
      </xdr:nvSpPr>
      <xdr:spPr>
        <a:xfrm>
          <a:off x="2008822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1333500</xdr:colOff>
      <xdr:row>0</xdr:row>
      <xdr:rowOff>0</xdr:rowOff>
    </xdr:from>
    <xdr:ext cx="65" cy="1222654"/>
    <xdr:sp macro="" textlink="">
      <xdr:nvSpPr>
        <xdr:cNvPr id="1272" name="TextBox 1271">
          <a:extLst>
            <a:ext uri="{FF2B5EF4-FFF2-40B4-BE49-F238E27FC236}">
              <a16:creationId xmlns:a16="http://schemas.microsoft.com/office/drawing/2014/main" id="{CC5FBA93-A4DB-485D-A71A-F53F13546C5F}"/>
            </a:ext>
          </a:extLst>
        </xdr:cNvPr>
        <xdr:cNvSpPr txBox="1"/>
      </xdr:nvSpPr>
      <xdr:spPr>
        <a:xfrm>
          <a:off x="20107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273" name="TextBox 1272">
          <a:extLst>
            <a:ext uri="{FF2B5EF4-FFF2-40B4-BE49-F238E27FC236}">
              <a16:creationId xmlns:a16="http://schemas.microsoft.com/office/drawing/2014/main" id="{9EC8DD21-81CA-4DB3-ABEB-208006255E4C}"/>
            </a:ext>
          </a:extLst>
        </xdr:cNvPr>
        <xdr:cNvSpPr txBox="1"/>
      </xdr:nvSpPr>
      <xdr:spPr>
        <a:xfrm>
          <a:off x="20078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839927"/>
    <xdr:sp macro="" textlink="">
      <xdr:nvSpPr>
        <xdr:cNvPr id="1274" name="TextBox 1273">
          <a:extLst>
            <a:ext uri="{FF2B5EF4-FFF2-40B4-BE49-F238E27FC236}">
              <a16:creationId xmlns:a16="http://schemas.microsoft.com/office/drawing/2014/main" id="{37A841A2-F3C9-4BD6-814D-5BBCB84AA59B}"/>
            </a:ext>
          </a:extLst>
        </xdr:cNvPr>
        <xdr:cNvSpPr txBox="1"/>
      </xdr:nvSpPr>
      <xdr:spPr>
        <a:xfrm>
          <a:off x="20088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275" name="TextBox 1274">
          <a:extLst>
            <a:ext uri="{FF2B5EF4-FFF2-40B4-BE49-F238E27FC236}">
              <a16:creationId xmlns:a16="http://schemas.microsoft.com/office/drawing/2014/main" id="{7A4AAD7A-AFF2-48B4-8B36-33539EF92502}"/>
            </a:ext>
          </a:extLst>
        </xdr:cNvPr>
        <xdr:cNvSpPr txBox="1"/>
      </xdr:nvSpPr>
      <xdr:spPr>
        <a:xfrm>
          <a:off x="20078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382727"/>
    <xdr:sp macro="" textlink="">
      <xdr:nvSpPr>
        <xdr:cNvPr id="1276" name="TextBox 1275">
          <a:extLst>
            <a:ext uri="{FF2B5EF4-FFF2-40B4-BE49-F238E27FC236}">
              <a16:creationId xmlns:a16="http://schemas.microsoft.com/office/drawing/2014/main" id="{F66138AF-D701-494E-8DE1-8AE851DBB732}"/>
            </a:ext>
          </a:extLst>
        </xdr:cNvPr>
        <xdr:cNvSpPr txBox="1"/>
      </xdr:nvSpPr>
      <xdr:spPr>
        <a:xfrm>
          <a:off x="2008822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1333500</xdr:colOff>
      <xdr:row>0</xdr:row>
      <xdr:rowOff>0</xdr:rowOff>
    </xdr:from>
    <xdr:ext cx="65" cy="1222654"/>
    <xdr:sp macro="" textlink="">
      <xdr:nvSpPr>
        <xdr:cNvPr id="1277" name="TextBox 1276">
          <a:extLst>
            <a:ext uri="{FF2B5EF4-FFF2-40B4-BE49-F238E27FC236}">
              <a16:creationId xmlns:a16="http://schemas.microsoft.com/office/drawing/2014/main" id="{AAD06DC7-B8B1-4B5A-AA8D-16E3A45B9C76}"/>
            </a:ext>
          </a:extLst>
        </xdr:cNvPr>
        <xdr:cNvSpPr txBox="1"/>
      </xdr:nvSpPr>
      <xdr:spPr>
        <a:xfrm>
          <a:off x="20107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278" name="TextBox 1277">
          <a:extLst>
            <a:ext uri="{FF2B5EF4-FFF2-40B4-BE49-F238E27FC236}">
              <a16:creationId xmlns:a16="http://schemas.microsoft.com/office/drawing/2014/main" id="{AEB095F4-7118-43B2-A778-52BA98C54495}"/>
            </a:ext>
          </a:extLst>
        </xdr:cNvPr>
        <xdr:cNvSpPr txBox="1"/>
      </xdr:nvSpPr>
      <xdr:spPr>
        <a:xfrm>
          <a:off x="20078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839927"/>
    <xdr:sp macro="" textlink="">
      <xdr:nvSpPr>
        <xdr:cNvPr id="1279" name="TextBox 1278">
          <a:extLst>
            <a:ext uri="{FF2B5EF4-FFF2-40B4-BE49-F238E27FC236}">
              <a16:creationId xmlns:a16="http://schemas.microsoft.com/office/drawing/2014/main" id="{8044E85A-C456-4E7C-BBD4-BCA866810CB0}"/>
            </a:ext>
          </a:extLst>
        </xdr:cNvPr>
        <xdr:cNvSpPr txBox="1"/>
      </xdr:nvSpPr>
      <xdr:spPr>
        <a:xfrm>
          <a:off x="20088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280" name="TextBox 1279">
          <a:extLst>
            <a:ext uri="{FF2B5EF4-FFF2-40B4-BE49-F238E27FC236}">
              <a16:creationId xmlns:a16="http://schemas.microsoft.com/office/drawing/2014/main" id="{A5CD86E5-004C-45C1-A313-7F40A73902A6}"/>
            </a:ext>
          </a:extLst>
        </xdr:cNvPr>
        <xdr:cNvSpPr txBox="1"/>
      </xdr:nvSpPr>
      <xdr:spPr>
        <a:xfrm>
          <a:off x="20078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382727"/>
    <xdr:sp macro="" textlink="">
      <xdr:nvSpPr>
        <xdr:cNvPr id="1281" name="TextBox 1280">
          <a:extLst>
            <a:ext uri="{FF2B5EF4-FFF2-40B4-BE49-F238E27FC236}">
              <a16:creationId xmlns:a16="http://schemas.microsoft.com/office/drawing/2014/main" id="{F877E911-46E1-4C3C-95E5-5C3ADD3E9A59}"/>
            </a:ext>
          </a:extLst>
        </xdr:cNvPr>
        <xdr:cNvSpPr txBox="1"/>
      </xdr:nvSpPr>
      <xdr:spPr>
        <a:xfrm>
          <a:off x="2008822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1333500</xdr:colOff>
      <xdr:row>0</xdr:row>
      <xdr:rowOff>0</xdr:rowOff>
    </xdr:from>
    <xdr:ext cx="65" cy="1222654"/>
    <xdr:sp macro="" textlink="">
      <xdr:nvSpPr>
        <xdr:cNvPr id="1282" name="TextBox 1281">
          <a:extLst>
            <a:ext uri="{FF2B5EF4-FFF2-40B4-BE49-F238E27FC236}">
              <a16:creationId xmlns:a16="http://schemas.microsoft.com/office/drawing/2014/main" id="{E4A5A2E3-4E98-41A0-B185-47D1A837F0A5}"/>
            </a:ext>
          </a:extLst>
        </xdr:cNvPr>
        <xdr:cNvSpPr txBox="1"/>
      </xdr:nvSpPr>
      <xdr:spPr>
        <a:xfrm>
          <a:off x="20107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283" name="TextBox 1282">
          <a:extLst>
            <a:ext uri="{FF2B5EF4-FFF2-40B4-BE49-F238E27FC236}">
              <a16:creationId xmlns:a16="http://schemas.microsoft.com/office/drawing/2014/main" id="{151ABFC5-5FF5-4FDC-B7EE-80C008873185}"/>
            </a:ext>
          </a:extLst>
        </xdr:cNvPr>
        <xdr:cNvSpPr txBox="1"/>
      </xdr:nvSpPr>
      <xdr:spPr>
        <a:xfrm>
          <a:off x="20078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839927"/>
    <xdr:sp macro="" textlink="">
      <xdr:nvSpPr>
        <xdr:cNvPr id="1284" name="TextBox 1283">
          <a:extLst>
            <a:ext uri="{FF2B5EF4-FFF2-40B4-BE49-F238E27FC236}">
              <a16:creationId xmlns:a16="http://schemas.microsoft.com/office/drawing/2014/main" id="{784AE095-3403-4C1D-A418-790A88BF4DCD}"/>
            </a:ext>
          </a:extLst>
        </xdr:cNvPr>
        <xdr:cNvSpPr txBox="1"/>
      </xdr:nvSpPr>
      <xdr:spPr>
        <a:xfrm>
          <a:off x="20088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285" name="TextBox 1284">
          <a:extLst>
            <a:ext uri="{FF2B5EF4-FFF2-40B4-BE49-F238E27FC236}">
              <a16:creationId xmlns:a16="http://schemas.microsoft.com/office/drawing/2014/main" id="{F2972A31-88A9-4F3B-92C3-447241D640C8}"/>
            </a:ext>
          </a:extLst>
        </xdr:cNvPr>
        <xdr:cNvSpPr txBox="1"/>
      </xdr:nvSpPr>
      <xdr:spPr>
        <a:xfrm>
          <a:off x="20078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382727"/>
    <xdr:sp macro="" textlink="">
      <xdr:nvSpPr>
        <xdr:cNvPr id="1286" name="TextBox 1285">
          <a:extLst>
            <a:ext uri="{FF2B5EF4-FFF2-40B4-BE49-F238E27FC236}">
              <a16:creationId xmlns:a16="http://schemas.microsoft.com/office/drawing/2014/main" id="{CE040FC1-2666-4062-8B4F-A88CD7CF77EB}"/>
            </a:ext>
          </a:extLst>
        </xdr:cNvPr>
        <xdr:cNvSpPr txBox="1"/>
      </xdr:nvSpPr>
      <xdr:spPr>
        <a:xfrm>
          <a:off x="2008822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1333500</xdr:colOff>
      <xdr:row>0</xdr:row>
      <xdr:rowOff>0</xdr:rowOff>
    </xdr:from>
    <xdr:ext cx="65" cy="1222654"/>
    <xdr:sp macro="" textlink="">
      <xdr:nvSpPr>
        <xdr:cNvPr id="1287" name="TextBox 1286">
          <a:extLst>
            <a:ext uri="{FF2B5EF4-FFF2-40B4-BE49-F238E27FC236}">
              <a16:creationId xmlns:a16="http://schemas.microsoft.com/office/drawing/2014/main" id="{970F3AA3-6955-4550-AEA9-5B3F1B4541A7}"/>
            </a:ext>
          </a:extLst>
        </xdr:cNvPr>
        <xdr:cNvSpPr txBox="1"/>
      </xdr:nvSpPr>
      <xdr:spPr>
        <a:xfrm>
          <a:off x="20107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288" name="TextBox 1287">
          <a:extLst>
            <a:ext uri="{FF2B5EF4-FFF2-40B4-BE49-F238E27FC236}">
              <a16:creationId xmlns:a16="http://schemas.microsoft.com/office/drawing/2014/main" id="{EE82B184-5448-40DE-91BF-37CB4922502B}"/>
            </a:ext>
          </a:extLst>
        </xdr:cNvPr>
        <xdr:cNvSpPr txBox="1"/>
      </xdr:nvSpPr>
      <xdr:spPr>
        <a:xfrm>
          <a:off x="20078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839927"/>
    <xdr:sp macro="" textlink="">
      <xdr:nvSpPr>
        <xdr:cNvPr id="1289" name="TextBox 1288">
          <a:extLst>
            <a:ext uri="{FF2B5EF4-FFF2-40B4-BE49-F238E27FC236}">
              <a16:creationId xmlns:a16="http://schemas.microsoft.com/office/drawing/2014/main" id="{28A82C2C-C287-4378-8F18-09F5C78D737C}"/>
            </a:ext>
          </a:extLst>
        </xdr:cNvPr>
        <xdr:cNvSpPr txBox="1"/>
      </xdr:nvSpPr>
      <xdr:spPr>
        <a:xfrm>
          <a:off x="20088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290" name="TextBox 1289">
          <a:extLst>
            <a:ext uri="{FF2B5EF4-FFF2-40B4-BE49-F238E27FC236}">
              <a16:creationId xmlns:a16="http://schemas.microsoft.com/office/drawing/2014/main" id="{C33EFE56-12DE-4270-B77A-1BEE52303451}"/>
            </a:ext>
          </a:extLst>
        </xdr:cNvPr>
        <xdr:cNvSpPr txBox="1"/>
      </xdr:nvSpPr>
      <xdr:spPr>
        <a:xfrm>
          <a:off x="20078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382727"/>
    <xdr:sp macro="" textlink="">
      <xdr:nvSpPr>
        <xdr:cNvPr id="1291" name="TextBox 1290">
          <a:extLst>
            <a:ext uri="{FF2B5EF4-FFF2-40B4-BE49-F238E27FC236}">
              <a16:creationId xmlns:a16="http://schemas.microsoft.com/office/drawing/2014/main" id="{E20BCCAA-1867-4177-80B7-EE80752E5F15}"/>
            </a:ext>
          </a:extLst>
        </xdr:cNvPr>
        <xdr:cNvSpPr txBox="1"/>
      </xdr:nvSpPr>
      <xdr:spPr>
        <a:xfrm>
          <a:off x="2008822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1333500</xdr:colOff>
      <xdr:row>0</xdr:row>
      <xdr:rowOff>0</xdr:rowOff>
    </xdr:from>
    <xdr:ext cx="65" cy="1222654"/>
    <xdr:sp macro="" textlink="">
      <xdr:nvSpPr>
        <xdr:cNvPr id="1292" name="TextBox 1291">
          <a:extLst>
            <a:ext uri="{FF2B5EF4-FFF2-40B4-BE49-F238E27FC236}">
              <a16:creationId xmlns:a16="http://schemas.microsoft.com/office/drawing/2014/main" id="{6593A9C8-D461-4881-A534-DA90BCF29EC9}"/>
            </a:ext>
          </a:extLst>
        </xdr:cNvPr>
        <xdr:cNvSpPr txBox="1"/>
      </xdr:nvSpPr>
      <xdr:spPr>
        <a:xfrm>
          <a:off x="20107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293" name="TextBox 1292">
          <a:extLst>
            <a:ext uri="{FF2B5EF4-FFF2-40B4-BE49-F238E27FC236}">
              <a16:creationId xmlns:a16="http://schemas.microsoft.com/office/drawing/2014/main" id="{F7601D2B-43B5-456C-943F-5DD4DB9F2D3D}"/>
            </a:ext>
          </a:extLst>
        </xdr:cNvPr>
        <xdr:cNvSpPr txBox="1"/>
      </xdr:nvSpPr>
      <xdr:spPr>
        <a:xfrm>
          <a:off x="20078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839927"/>
    <xdr:sp macro="" textlink="">
      <xdr:nvSpPr>
        <xdr:cNvPr id="1294" name="TextBox 1293">
          <a:extLst>
            <a:ext uri="{FF2B5EF4-FFF2-40B4-BE49-F238E27FC236}">
              <a16:creationId xmlns:a16="http://schemas.microsoft.com/office/drawing/2014/main" id="{916199E0-26B7-4810-939E-B1544FFC1D12}"/>
            </a:ext>
          </a:extLst>
        </xdr:cNvPr>
        <xdr:cNvSpPr txBox="1"/>
      </xdr:nvSpPr>
      <xdr:spPr>
        <a:xfrm>
          <a:off x="20088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295" name="TextBox 1294">
          <a:extLst>
            <a:ext uri="{FF2B5EF4-FFF2-40B4-BE49-F238E27FC236}">
              <a16:creationId xmlns:a16="http://schemas.microsoft.com/office/drawing/2014/main" id="{8E760DD7-443E-498C-B490-40E053C241E1}"/>
            </a:ext>
          </a:extLst>
        </xdr:cNvPr>
        <xdr:cNvSpPr txBox="1"/>
      </xdr:nvSpPr>
      <xdr:spPr>
        <a:xfrm>
          <a:off x="20078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382727"/>
    <xdr:sp macro="" textlink="">
      <xdr:nvSpPr>
        <xdr:cNvPr id="1296" name="TextBox 1295">
          <a:extLst>
            <a:ext uri="{FF2B5EF4-FFF2-40B4-BE49-F238E27FC236}">
              <a16:creationId xmlns:a16="http://schemas.microsoft.com/office/drawing/2014/main" id="{A48958EB-D1BB-4664-955A-0FE4736F159B}"/>
            </a:ext>
          </a:extLst>
        </xdr:cNvPr>
        <xdr:cNvSpPr txBox="1"/>
      </xdr:nvSpPr>
      <xdr:spPr>
        <a:xfrm>
          <a:off x="2008822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1333500</xdr:colOff>
      <xdr:row>0</xdr:row>
      <xdr:rowOff>0</xdr:rowOff>
    </xdr:from>
    <xdr:ext cx="65" cy="1222654"/>
    <xdr:sp macro="" textlink="">
      <xdr:nvSpPr>
        <xdr:cNvPr id="1297" name="TextBox 1296">
          <a:extLst>
            <a:ext uri="{FF2B5EF4-FFF2-40B4-BE49-F238E27FC236}">
              <a16:creationId xmlns:a16="http://schemas.microsoft.com/office/drawing/2014/main" id="{D273B3D9-7125-4380-B350-94610F8CBD20}"/>
            </a:ext>
          </a:extLst>
        </xdr:cNvPr>
        <xdr:cNvSpPr txBox="1"/>
      </xdr:nvSpPr>
      <xdr:spPr>
        <a:xfrm>
          <a:off x="20107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298" name="TextBox 1297">
          <a:extLst>
            <a:ext uri="{FF2B5EF4-FFF2-40B4-BE49-F238E27FC236}">
              <a16:creationId xmlns:a16="http://schemas.microsoft.com/office/drawing/2014/main" id="{57D762AD-4639-41E2-91EB-9911B14DC4A6}"/>
            </a:ext>
          </a:extLst>
        </xdr:cNvPr>
        <xdr:cNvSpPr txBox="1"/>
      </xdr:nvSpPr>
      <xdr:spPr>
        <a:xfrm>
          <a:off x="20078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839927"/>
    <xdr:sp macro="" textlink="">
      <xdr:nvSpPr>
        <xdr:cNvPr id="1299" name="TextBox 1298">
          <a:extLst>
            <a:ext uri="{FF2B5EF4-FFF2-40B4-BE49-F238E27FC236}">
              <a16:creationId xmlns:a16="http://schemas.microsoft.com/office/drawing/2014/main" id="{AA4E156F-4285-4418-AA71-F13E1F2D4746}"/>
            </a:ext>
          </a:extLst>
        </xdr:cNvPr>
        <xdr:cNvSpPr txBox="1"/>
      </xdr:nvSpPr>
      <xdr:spPr>
        <a:xfrm>
          <a:off x="20088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300" name="TextBox 1299">
          <a:extLst>
            <a:ext uri="{FF2B5EF4-FFF2-40B4-BE49-F238E27FC236}">
              <a16:creationId xmlns:a16="http://schemas.microsoft.com/office/drawing/2014/main" id="{64CBD4FB-0CD7-4B6C-94A4-F4D8ED5E1AF2}"/>
            </a:ext>
          </a:extLst>
        </xdr:cNvPr>
        <xdr:cNvSpPr txBox="1"/>
      </xdr:nvSpPr>
      <xdr:spPr>
        <a:xfrm>
          <a:off x="20078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382727"/>
    <xdr:sp macro="" textlink="">
      <xdr:nvSpPr>
        <xdr:cNvPr id="1301" name="TextBox 1300">
          <a:extLst>
            <a:ext uri="{FF2B5EF4-FFF2-40B4-BE49-F238E27FC236}">
              <a16:creationId xmlns:a16="http://schemas.microsoft.com/office/drawing/2014/main" id="{B902A6DC-39FE-4F7D-83A2-E295956C6826}"/>
            </a:ext>
          </a:extLst>
        </xdr:cNvPr>
        <xdr:cNvSpPr txBox="1"/>
      </xdr:nvSpPr>
      <xdr:spPr>
        <a:xfrm>
          <a:off x="2008822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1333500</xdr:colOff>
      <xdr:row>0</xdr:row>
      <xdr:rowOff>0</xdr:rowOff>
    </xdr:from>
    <xdr:ext cx="65" cy="1222654"/>
    <xdr:sp macro="" textlink="">
      <xdr:nvSpPr>
        <xdr:cNvPr id="1302" name="TextBox 1301">
          <a:extLst>
            <a:ext uri="{FF2B5EF4-FFF2-40B4-BE49-F238E27FC236}">
              <a16:creationId xmlns:a16="http://schemas.microsoft.com/office/drawing/2014/main" id="{525CB786-4A44-4E7C-87D3-7900311794BD}"/>
            </a:ext>
          </a:extLst>
        </xdr:cNvPr>
        <xdr:cNvSpPr txBox="1"/>
      </xdr:nvSpPr>
      <xdr:spPr>
        <a:xfrm>
          <a:off x="20107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303" name="TextBox 1302">
          <a:extLst>
            <a:ext uri="{FF2B5EF4-FFF2-40B4-BE49-F238E27FC236}">
              <a16:creationId xmlns:a16="http://schemas.microsoft.com/office/drawing/2014/main" id="{2109EB29-211C-4A84-937E-403AB12966BE}"/>
            </a:ext>
          </a:extLst>
        </xdr:cNvPr>
        <xdr:cNvSpPr txBox="1"/>
      </xdr:nvSpPr>
      <xdr:spPr>
        <a:xfrm>
          <a:off x="20078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839927"/>
    <xdr:sp macro="" textlink="">
      <xdr:nvSpPr>
        <xdr:cNvPr id="1304" name="TextBox 1303">
          <a:extLst>
            <a:ext uri="{FF2B5EF4-FFF2-40B4-BE49-F238E27FC236}">
              <a16:creationId xmlns:a16="http://schemas.microsoft.com/office/drawing/2014/main" id="{3C627DA0-C1F7-40F1-9BA3-F203B4B1746F}"/>
            </a:ext>
          </a:extLst>
        </xdr:cNvPr>
        <xdr:cNvSpPr txBox="1"/>
      </xdr:nvSpPr>
      <xdr:spPr>
        <a:xfrm>
          <a:off x="20088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305" name="TextBox 1304">
          <a:extLst>
            <a:ext uri="{FF2B5EF4-FFF2-40B4-BE49-F238E27FC236}">
              <a16:creationId xmlns:a16="http://schemas.microsoft.com/office/drawing/2014/main" id="{B19487F7-D6A4-4A4B-ADDE-DC82E7CD7149}"/>
            </a:ext>
          </a:extLst>
        </xdr:cNvPr>
        <xdr:cNvSpPr txBox="1"/>
      </xdr:nvSpPr>
      <xdr:spPr>
        <a:xfrm>
          <a:off x="20078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382727"/>
    <xdr:sp macro="" textlink="">
      <xdr:nvSpPr>
        <xdr:cNvPr id="1306" name="TextBox 1305">
          <a:extLst>
            <a:ext uri="{FF2B5EF4-FFF2-40B4-BE49-F238E27FC236}">
              <a16:creationId xmlns:a16="http://schemas.microsoft.com/office/drawing/2014/main" id="{D8B46B4C-A44B-41E3-ADFE-A2B3E46CFCCF}"/>
            </a:ext>
          </a:extLst>
        </xdr:cNvPr>
        <xdr:cNvSpPr txBox="1"/>
      </xdr:nvSpPr>
      <xdr:spPr>
        <a:xfrm>
          <a:off x="2008822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1333500</xdr:colOff>
      <xdr:row>0</xdr:row>
      <xdr:rowOff>0</xdr:rowOff>
    </xdr:from>
    <xdr:ext cx="65" cy="1222654"/>
    <xdr:sp macro="" textlink="">
      <xdr:nvSpPr>
        <xdr:cNvPr id="1307" name="TextBox 1306">
          <a:extLst>
            <a:ext uri="{FF2B5EF4-FFF2-40B4-BE49-F238E27FC236}">
              <a16:creationId xmlns:a16="http://schemas.microsoft.com/office/drawing/2014/main" id="{E90B8F1B-0830-4BCF-A76E-92FF02C69131}"/>
            </a:ext>
          </a:extLst>
        </xdr:cNvPr>
        <xdr:cNvSpPr txBox="1"/>
      </xdr:nvSpPr>
      <xdr:spPr>
        <a:xfrm>
          <a:off x="20107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308" name="TextBox 1307">
          <a:extLst>
            <a:ext uri="{FF2B5EF4-FFF2-40B4-BE49-F238E27FC236}">
              <a16:creationId xmlns:a16="http://schemas.microsoft.com/office/drawing/2014/main" id="{1C638A71-E900-4E89-826F-40F2F63DF2B1}"/>
            </a:ext>
          </a:extLst>
        </xdr:cNvPr>
        <xdr:cNvSpPr txBox="1"/>
      </xdr:nvSpPr>
      <xdr:spPr>
        <a:xfrm>
          <a:off x="20078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839927"/>
    <xdr:sp macro="" textlink="">
      <xdr:nvSpPr>
        <xdr:cNvPr id="1309" name="TextBox 1308">
          <a:extLst>
            <a:ext uri="{FF2B5EF4-FFF2-40B4-BE49-F238E27FC236}">
              <a16:creationId xmlns:a16="http://schemas.microsoft.com/office/drawing/2014/main" id="{496B0DCD-A166-4DD9-8155-4AF1506DA948}"/>
            </a:ext>
          </a:extLst>
        </xdr:cNvPr>
        <xdr:cNvSpPr txBox="1"/>
      </xdr:nvSpPr>
      <xdr:spPr>
        <a:xfrm>
          <a:off x="20088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310" name="TextBox 1309">
          <a:extLst>
            <a:ext uri="{FF2B5EF4-FFF2-40B4-BE49-F238E27FC236}">
              <a16:creationId xmlns:a16="http://schemas.microsoft.com/office/drawing/2014/main" id="{CAA5D41A-05C8-48DA-ADF3-AE05CED2B739}"/>
            </a:ext>
          </a:extLst>
        </xdr:cNvPr>
        <xdr:cNvSpPr txBox="1"/>
      </xdr:nvSpPr>
      <xdr:spPr>
        <a:xfrm>
          <a:off x="20078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382727"/>
    <xdr:sp macro="" textlink="">
      <xdr:nvSpPr>
        <xdr:cNvPr id="1311" name="TextBox 1310">
          <a:extLst>
            <a:ext uri="{FF2B5EF4-FFF2-40B4-BE49-F238E27FC236}">
              <a16:creationId xmlns:a16="http://schemas.microsoft.com/office/drawing/2014/main" id="{983A7CB9-42ED-477B-9EF8-7AEBEC970AAF}"/>
            </a:ext>
          </a:extLst>
        </xdr:cNvPr>
        <xdr:cNvSpPr txBox="1"/>
      </xdr:nvSpPr>
      <xdr:spPr>
        <a:xfrm>
          <a:off x="2008822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1333500</xdr:colOff>
      <xdr:row>0</xdr:row>
      <xdr:rowOff>0</xdr:rowOff>
    </xdr:from>
    <xdr:ext cx="65" cy="1222654"/>
    <xdr:sp macro="" textlink="">
      <xdr:nvSpPr>
        <xdr:cNvPr id="1312" name="TextBox 1311">
          <a:extLst>
            <a:ext uri="{FF2B5EF4-FFF2-40B4-BE49-F238E27FC236}">
              <a16:creationId xmlns:a16="http://schemas.microsoft.com/office/drawing/2014/main" id="{1DC84C01-02B9-4970-8CB9-80D2EF5D29F1}"/>
            </a:ext>
          </a:extLst>
        </xdr:cNvPr>
        <xdr:cNvSpPr txBox="1"/>
      </xdr:nvSpPr>
      <xdr:spPr>
        <a:xfrm>
          <a:off x="20107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313" name="TextBox 1312">
          <a:extLst>
            <a:ext uri="{FF2B5EF4-FFF2-40B4-BE49-F238E27FC236}">
              <a16:creationId xmlns:a16="http://schemas.microsoft.com/office/drawing/2014/main" id="{0D7BA568-CCD2-4B32-9B0A-15C213E0903B}"/>
            </a:ext>
          </a:extLst>
        </xdr:cNvPr>
        <xdr:cNvSpPr txBox="1"/>
      </xdr:nvSpPr>
      <xdr:spPr>
        <a:xfrm>
          <a:off x="20078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839927"/>
    <xdr:sp macro="" textlink="">
      <xdr:nvSpPr>
        <xdr:cNvPr id="1314" name="TextBox 1313">
          <a:extLst>
            <a:ext uri="{FF2B5EF4-FFF2-40B4-BE49-F238E27FC236}">
              <a16:creationId xmlns:a16="http://schemas.microsoft.com/office/drawing/2014/main" id="{1B70A853-444F-44D7-A181-77D60FFEB30B}"/>
            </a:ext>
          </a:extLst>
        </xdr:cNvPr>
        <xdr:cNvSpPr txBox="1"/>
      </xdr:nvSpPr>
      <xdr:spPr>
        <a:xfrm>
          <a:off x="20088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315" name="TextBox 1314">
          <a:extLst>
            <a:ext uri="{FF2B5EF4-FFF2-40B4-BE49-F238E27FC236}">
              <a16:creationId xmlns:a16="http://schemas.microsoft.com/office/drawing/2014/main" id="{5B187236-6655-4F29-8424-22E67498AE47}"/>
            </a:ext>
          </a:extLst>
        </xdr:cNvPr>
        <xdr:cNvSpPr txBox="1"/>
      </xdr:nvSpPr>
      <xdr:spPr>
        <a:xfrm>
          <a:off x="20078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382727"/>
    <xdr:sp macro="" textlink="">
      <xdr:nvSpPr>
        <xdr:cNvPr id="1316" name="TextBox 1315">
          <a:extLst>
            <a:ext uri="{FF2B5EF4-FFF2-40B4-BE49-F238E27FC236}">
              <a16:creationId xmlns:a16="http://schemas.microsoft.com/office/drawing/2014/main" id="{3EE1877C-42D1-488E-8744-3F42E8628EE1}"/>
            </a:ext>
          </a:extLst>
        </xdr:cNvPr>
        <xdr:cNvSpPr txBox="1"/>
      </xdr:nvSpPr>
      <xdr:spPr>
        <a:xfrm>
          <a:off x="2008822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1333500</xdr:colOff>
      <xdr:row>0</xdr:row>
      <xdr:rowOff>0</xdr:rowOff>
    </xdr:from>
    <xdr:ext cx="65" cy="1222654"/>
    <xdr:sp macro="" textlink="">
      <xdr:nvSpPr>
        <xdr:cNvPr id="1317" name="TextBox 1316">
          <a:extLst>
            <a:ext uri="{FF2B5EF4-FFF2-40B4-BE49-F238E27FC236}">
              <a16:creationId xmlns:a16="http://schemas.microsoft.com/office/drawing/2014/main" id="{298C5354-F038-473D-BD5A-F0AF48422A81}"/>
            </a:ext>
          </a:extLst>
        </xdr:cNvPr>
        <xdr:cNvSpPr txBox="1"/>
      </xdr:nvSpPr>
      <xdr:spPr>
        <a:xfrm>
          <a:off x="20107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318" name="TextBox 1317">
          <a:extLst>
            <a:ext uri="{FF2B5EF4-FFF2-40B4-BE49-F238E27FC236}">
              <a16:creationId xmlns:a16="http://schemas.microsoft.com/office/drawing/2014/main" id="{350C0735-835D-4DE5-A0DE-0D7D6415F3F9}"/>
            </a:ext>
          </a:extLst>
        </xdr:cNvPr>
        <xdr:cNvSpPr txBox="1"/>
      </xdr:nvSpPr>
      <xdr:spPr>
        <a:xfrm>
          <a:off x="20078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839927"/>
    <xdr:sp macro="" textlink="">
      <xdr:nvSpPr>
        <xdr:cNvPr id="1319" name="TextBox 1318">
          <a:extLst>
            <a:ext uri="{FF2B5EF4-FFF2-40B4-BE49-F238E27FC236}">
              <a16:creationId xmlns:a16="http://schemas.microsoft.com/office/drawing/2014/main" id="{E7EF9C46-C5F1-4251-916D-61DE493DEC7C}"/>
            </a:ext>
          </a:extLst>
        </xdr:cNvPr>
        <xdr:cNvSpPr txBox="1"/>
      </xdr:nvSpPr>
      <xdr:spPr>
        <a:xfrm>
          <a:off x="20088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320" name="TextBox 1319">
          <a:extLst>
            <a:ext uri="{FF2B5EF4-FFF2-40B4-BE49-F238E27FC236}">
              <a16:creationId xmlns:a16="http://schemas.microsoft.com/office/drawing/2014/main" id="{A3D7C683-1DE3-43F6-9853-056BA8166590}"/>
            </a:ext>
          </a:extLst>
        </xdr:cNvPr>
        <xdr:cNvSpPr txBox="1"/>
      </xdr:nvSpPr>
      <xdr:spPr>
        <a:xfrm>
          <a:off x="20078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382727"/>
    <xdr:sp macro="" textlink="">
      <xdr:nvSpPr>
        <xdr:cNvPr id="1321" name="TextBox 1320">
          <a:extLst>
            <a:ext uri="{FF2B5EF4-FFF2-40B4-BE49-F238E27FC236}">
              <a16:creationId xmlns:a16="http://schemas.microsoft.com/office/drawing/2014/main" id="{55ECD085-0F2C-4DDF-9C62-73A48BFCCB80}"/>
            </a:ext>
          </a:extLst>
        </xdr:cNvPr>
        <xdr:cNvSpPr txBox="1"/>
      </xdr:nvSpPr>
      <xdr:spPr>
        <a:xfrm>
          <a:off x="2008822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1333500</xdr:colOff>
      <xdr:row>0</xdr:row>
      <xdr:rowOff>0</xdr:rowOff>
    </xdr:from>
    <xdr:ext cx="65" cy="1222654"/>
    <xdr:sp macro="" textlink="">
      <xdr:nvSpPr>
        <xdr:cNvPr id="1322" name="TextBox 1321">
          <a:extLst>
            <a:ext uri="{FF2B5EF4-FFF2-40B4-BE49-F238E27FC236}">
              <a16:creationId xmlns:a16="http://schemas.microsoft.com/office/drawing/2014/main" id="{9C3540C3-A26B-4BC7-B4F6-C56D2CC052A3}"/>
            </a:ext>
          </a:extLst>
        </xdr:cNvPr>
        <xdr:cNvSpPr txBox="1"/>
      </xdr:nvSpPr>
      <xdr:spPr>
        <a:xfrm>
          <a:off x="20107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323" name="TextBox 1322">
          <a:extLst>
            <a:ext uri="{FF2B5EF4-FFF2-40B4-BE49-F238E27FC236}">
              <a16:creationId xmlns:a16="http://schemas.microsoft.com/office/drawing/2014/main" id="{E2C71622-05CD-4B42-A0EB-41F6415C8F80}"/>
            </a:ext>
          </a:extLst>
        </xdr:cNvPr>
        <xdr:cNvSpPr txBox="1"/>
      </xdr:nvSpPr>
      <xdr:spPr>
        <a:xfrm>
          <a:off x="20078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839927"/>
    <xdr:sp macro="" textlink="">
      <xdr:nvSpPr>
        <xdr:cNvPr id="1324" name="TextBox 1323">
          <a:extLst>
            <a:ext uri="{FF2B5EF4-FFF2-40B4-BE49-F238E27FC236}">
              <a16:creationId xmlns:a16="http://schemas.microsoft.com/office/drawing/2014/main" id="{CE754199-5839-4788-8045-4F440A8FE189}"/>
            </a:ext>
          </a:extLst>
        </xdr:cNvPr>
        <xdr:cNvSpPr txBox="1"/>
      </xdr:nvSpPr>
      <xdr:spPr>
        <a:xfrm>
          <a:off x="20088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325" name="TextBox 1324">
          <a:extLst>
            <a:ext uri="{FF2B5EF4-FFF2-40B4-BE49-F238E27FC236}">
              <a16:creationId xmlns:a16="http://schemas.microsoft.com/office/drawing/2014/main" id="{B46B1F52-46D8-4C88-BC54-44B6FB57C6CB}"/>
            </a:ext>
          </a:extLst>
        </xdr:cNvPr>
        <xdr:cNvSpPr txBox="1"/>
      </xdr:nvSpPr>
      <xdr:spPr>
        <a:xfrm>
          <a:off x="20078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382727"/>
    <xdr:sp macro="" textlink="">
      <xdr:nvSpPr>
        <xdr:cNvPr id="1326" name="TextBox 1325">
          <a:extLst>
            <a:ext uri="{FF2B5EF4-FFF2-40B4-BE49-F238E27FC236}">
              <a16:creationId xmlns:a16="http://schemas.microsoft.com/office/drawing/2014/main" id="{4D07708E-03F7-43AD-94F5-8FB4860DC119}"/>
            </a:ext>
          </a:extLst>
        </xdr:cNvPr>
        <xdr:cNvSpPr txBox="1"/>
      </xdr:nvSpPr>
      <xdr:spPr>
        <a:xfrm>
          <a:off x="2008822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1333500</xdr:colOff>
      <xdr:row>0</xdr:row>
      <xdr:rowOff>0</xdr:rowOff>
    </xdr:from>
    <xdr:ext cx="65" cy="1222654"/>
    <xdr:sp macro="" textlink="">
      <xdr:nvSpPr>
        <xdr:cNvPr id="1327" name="TextBox 1326">
          <a:extLst>
            <a:ext uri="{FF2B5EF4-FFF2-40B4-BE49-F238E27FC236}">
              <a16:creationId xmlns:a16="http://schemas.microsoft.com/office/drawing/2014/main" id="{5555CE07-BCE2-44BD-BA00-F32B70F88C24}"/>
            </a:ext>
          </a:extLst>
        </xdr:cNvPr>
        <xdr:cNvSpPr txBox="1"/>
      </xdr:nvSpPr>
      <xdr:spPr>
        <a:xfrm>
          <a:off x="20107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328" name="TextBox 1327">
          <a:extLst>
            <a:ext uri="{FF2B5EF4-FFF2-40B4-BE49-F238E27FC236}">
              <a16:creationId xmlns:a16="http://schemas.microsoft.com/office/drawing/2014/main" id="{0EDC35AD-4244-4553-997B-97980C183F87}"/>
            </a:ext>
          </a:extLst>
        </xdr:cNvPr>
        <xdr:cNvSpPr txBox="1"/>
      </xdr:nvSpPr>
      <xdr:spPr>
        <a:xfrm>
          <a:off x="20078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839927"/>
    <xdr:sp macro="" textlink="">
      <xdr:nvSpPr>
        <xdr:cNvPr id="1329" name="TextBox 1328">
          <a:extLst>
            <a:ext uri="{FF2B5EF4-FFF2-40B4-BE49-F238E27FC236}">
              <a16:creationId xmlns:a16="http://schemas.microsoft.com/office/drawing/2014/main" id="{8445648C-3D2B-4A6E-9C6C-D3E1B0C4496F}"/>
            </a:ext>
          </a:extLst>
        </xdr:cNvPr>
        <xdr:cNvSpPr txBox="1"/>
      </xdr:nvSpPr>
      <xdr:spPr>
        <a:xfrm>
          <a:off x="20088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330" name="TextBox 1329">
          <a:extLst>
            <a:ext uri="{FF2B5EF4-FFF2-40B4-BE49-F238E27FC236}">
              <a16:creationId xmlns:a16="http://schemas.microsoft.com/office/drawing/2014/main" id="{13B63819-4FD9-4152-B099-02CB7FCC3DDF}"/>
            </a:ext>
          </a:extLst>
        </xdr:cNvPr>
        <xdr:cNvSpPr txBox="1"/>
      </xdr:nvSpPr>
      <xdr:spPr>
        <a:xfrm>
          <a:off x="20078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382727"/>
    <xdr:sp macro="" textlink="">
      <xdr:nvSpPr>
        <xdr:cNvPr id="1331" name="TextBox 1330">
          <a:extLst>
            <a:ext uri="{FF2B5EF4-FFF2-40B4-BE49-F238E27FC236}">
              <a16:creationId xmlns:a16="http://schemas.microsoft.com/office/drawing/2014/main" id="{02E4024D-2C9E-47D3-A54A-56C9E6F29040}"/>
            </a:ext>
          </a:extLst>
        </xdr:cNvPr>
        <xdr:cNvSpPr txBox="1"/>
      </xdr:nvSpPr>
      <xdr:spPr>
        <a:xfrm>
          <a:off x="2008822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1333500</xdr:colOff>
      <xdr:row>0</xdr:row>
      <xdr:rowOff>0</xdr:rowOff>
    </xdr:from>
    <xdr:ext cx="65" cy="1222654"/>
    <xdr:sp macro="" textlink="">
      <xdr:nvSpPr>
        <xdr:cNvPr id="1332" name="TextBox 1331">
          <a:extLst>
            <a:ext uri="{FF2B5EF4-FFF2-40B4-BE49-F238E27FC236}">
              <a16:creationId xmlns:a16="http://schemas.microsoft.com/office/drawing/2014/main" id="{ED85D84B-04EC-45FB-BB78-ECD01C3DEACE}"/>
            </a:ext>
          </a:extLst>
        </xdr:cNvPr>
        <xdr:cNvSpPr txBox="1"/>
      </xdr:nvSpPr>
      <xdr:spPr>
        <a:xfrm>
          <a:off x="20107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333" name="TextBox 1332">
          <a:extLst>
            <a:ext uri="{FF2B5EF4-FFF2-40B4-BE49-F238E27FC236}">
              <a16:creationId xmlns:a16="http://schemas.microsoft.com/office/drawing/2014/main" id="{BB282602-CB7E-4565-83BC-464FEEC328DE}"/>
            </a:ext>
          </a:extLst>
        </xdr:cNvPr>
        <xdr:cNvSpPr txBox="1"/>
      </xdr:nvSpPr>
      <xdr:spPr>
        <a:xfrm>
          <a:off x="20078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839927"/>
    <xdr:sp macro="" textlink="">
      <xdr:nvSpPr>
        <xdr:cNvPr id="1334" name="TextBox 1333">
          <a:extLst>
            <a:ext uri="{FF2B5EF4-FFF2-40B4-BE49-F238E27FC236}">
              <a16:creationId xmlns:a16="http://schemas.microsoft.com/office/drawing/2014/main" id="{C48D5FF8-CE2A-4E9B-B9AD-47D12A4DA3B6}"/>
            </a:ext>
          </a:extLst>
        </xdr:cNvPr>
        <xdr:cNvSpPr txBox="1"/>
      </xdr:nvSpPr>
      <xdr:spPr>
        <a:xfrm>
          <a:off x="20088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1304925</xdr:colOff>
      <xdr:row>0</xdr:row>
      <xdr:rowOff>0</xdr:rowOff>
    </xdr:from>
    <xdr:ext cx="65" cy="172227"/>
    <xdr:sp macro="" textlink="">
      <xdr:nvSpPr>
        <xdr:cNvPr id="1335" name="TextBox 1334">
          <a:extLst>
            <a:ext uri="{FF2B5EF4-FFF2-40B4-BE49-F238E27FC236}">
              <a16:creationId xmlns:a16="http://schemas.microsoft.com/office/drawing/2014/main" id="{30B91E22-6679-40C2-968D-E1AAAB7A8DDA}"/>
            </a:ext>
          </a:extLst>
        </xdr:cNvPr>
        <xdr:cNvSpPr txBox="1"/>
      </xdr:nvSpPr>
      <xdr:spPr>
        <a:xfrm>
          <a:off x="20078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1314450</xdr:colOff>
      <xdr:row>0</xdr:row>
      <xdr:rowOff>0</xdr:rowOff>
    </xdr:from>
    <xdr:ext cx="65" cy="382727"/>
    <xdr:sp macro="" textlink="">
      <xdr:nvSpPr>
        <xdr:cNvPr id="1336" name="TextBox 1335">
          <a:extLst>
            <a:ext uri="{FF2B5EF4-FFF2-40B4-BE49-F238E27FC236}">
              <a16:creationId xmlns:a16="http://schemas.microsoft.com/office/drawing/2014/main" id="{3CBA05E2-CD79-4AF1-B8A2-E96386079C57}"/>
            </a:ext>
          </a:extLst>
        </xdr:cNvPr>
        <xdr:cNvSpPr txBox="1"/>
      </xdr:nvSpPr>
      <xdr:spPr>
        <a:xfrm>
          <a:off x="2008822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337" name="TextBox 1336">
          <a:extLst>
            <a:ext uri="{FF2B5EF4-FFF2-40B4-BE49-F238E27FC236}">
              <a16:creationId xmlns:a16="http://schemas.microsoft.com/office/drawing/2014/main" id="{8B4D9031-086E-4BDA-8040-881409341D2F}"/>
            </a:ext>
          </a:extLst>
        </xdr:cNvPr>
        <xdr:cNvSpPr txBox="1"/>
      </xdr:nvSpPr>
      <xdr:spPr>
        <a:xfrm>
          <a:off x="234696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338" name="TextBox 1337">
          <a:extLst>
            <a:ext uri="{FF2B5EF4-FFF2-40B4-BE49-F238E27FC236}">
              <a16:creationId xmlns:a16="http://schemas.microsoft.com/office/drawing/2014/main" id="{845858BE-9BC6-4A8D-BDFE-9E85E5CBAFE9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339" name="TextBox 1338">
          <a:extLst>
            <a:ext uri="{FF2B5EF4-FFF2-40B4-BE49-F238E27FC236}">
              <a16:creationId xmlns:a16="http://schemas.microsoft.com/office/drawing/2014/main" id="{CE2CEE30-6361-404B-B25B-C20C26094048}"/>
            </a:ext>
          </a:extLst>
        </xdr:cNvPr>
        <xdr:cNvSpPr txBox="1"/>
      </xdr:nvSpPr>
      <xdr:spPr>
        <a:xfrm>
          <a:off x="234505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340" name="TextBox 1339">
          <a:extLst>
            <a:ext uri="{FF2B5EF4-FFF2-40B4-BE49-F238E27FC236}">
              <a16:creationId xmlns:a16="http://schemas.microsoft.com/office/drawing/2014/main" id="{E62285A3-FE5A-4EED-BE06-E15E0C977179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341" name="TextBox 1340">
          <a:extLst>
            <a:ext uri="{FF2B5EF4-FFF2-40B4-BE49-F238E27FC236}">
              <a16:creationId xmlns:a16="http://schemas.microsoft.com/office/drawing/2014/main" id="{76D23423-940B-4E30-8843-ADB29B7948BD}"/>
            </a:ext>
          </a:extLst>
        </xdr:cNvPr>
        <xdr:cNvSpPr txBox="1"/>
      </xdr:nvSpPr>
      <xdr:spPr>
        <a:xfrm>
          <a:off x="234505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342" name="TextBox 1341">
          <a:extLst>
            <a:ext uri="{FF2B5EF4-FFF2-40B4-BE49-F238E27FC236}">
              <a16:creationId xmlns:a16="http://schemas.microsoft.com/office/drawing/2014/main" id="{1AB5FDB9-2756-4C84-9E13-3DD33F90E1E6}"/>
            </a:ext>
          </a:extLst>
        </xdr:cNvPr>
        <xdr:cNvSpPr txBox="1"/>
      </xdr:nvSpPr>
      <xdr:spPr>
        <a:xfrm>
          <a:off x="234696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343" name="TextBox 1342">
          <a:extLst>
            <a:ext uri="{FF2B5EF4-FFF2-40B4-BE49-F238E27FC236}">
              <a16:creationId xmlns:a16="http://schemas.microsoft.com/office/drawing/2014/main" id="{9208B663-68DA-41FD-B305-11495B9C3B28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344" name="TextBox 1343">
          <a:extLst>
            <a:ext uri="{FF2B5EF4-FFF2-40B4-BE49-F238E27FC236}">
              <a16:creationId xmlns:a16="http://schemas.microsoft.com/office/drawing/2014/main" id="{1B984899-A8E9-4B07-B532-FB3A6EDD2C84}"/>
            </a:ext>
          </a:extLst>
        </xdr:cNvPr>
        <xdr:cNvSpPr txBox="1"/>
      </xdr:nvSpPr>
      <xdr:spPr>
        <a:xfrm>
          <a:off x="234505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345" name="TextBox 1344">
          <a:extLst>
            <a:ext uri="{FF2B5EF4-FFF2-40B4-BE49-F238E27FC236}">
              <a16:creationId xmlns:a16="http://schemas.microsoft.com/office/drawing/2014/main" id="{918DEC1B-0A80-4CB7-AF3D-BA1335C236D3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346" name="TextBox 1345">
          <a:extLst>
            <a:ext uri="{FF2B5EF4-FFF2-40B4-BE49-F238E27FC236}">
              <a16:creationId xmlns:a16="http://schemas.microsoft.com/office/drawing/2014/main" id="{20E97866-55A0-4071-B111-0A72CB5DD749}"/>
            </a:ext>
          </a:extLst>
        </xdr:cNvPr>
        <xdr:cNvSpPr txBox="1"/>
      </xdr:nvSpPr>
      <xdr:spPr>
        <a:xfrm>
          <a:off x="234505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347" name="TextBox 1346">
          <a:extLst>
            <a:ext uri="{FF2B5EF4-FFF2-40B4-BE49-F238E27FC236}">
              <a16:creationId xmlns:a16="http://schemas.microsoft.com/office/drawing/2014/main" id="{AB053B6D-7E21-4A83-B207-B82EEE484E09}"/>
            </a:ext>
          </a:extLst>
        </xdr:cNvPr>
        <xdr:cNvSpPr txBox="1"/>
      </xdr:nvSpPr>
      <xdr:spPr>
        <a:xfrm>
          <a:off x="234696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348" name="TextBox 1347">
          <a:extLst>
            <a:ext uri="{FF2B5EF4-FFF2-40B4-BE49-F238E27FC236}">
              <a16:creationId xmlns:a16="http://schemas.microsoft.com/office/drawing/2014/main" id="{59158345-1906-40A8-99F4-8B05EE0DC51B}"/>
            </a:ext>
          </a:extLst>
        </xdr:cNvPr>
        <xdr:cNvSpPr txBox="1"/>
      </xdr:nvSpPr>
      <xdr:spPr>
        <a:xfrm>
          <a:off x="234505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349" name="TextBox 1348">
          <a:extLst>
            <a:ext uri="{FF2B5EF4-FFF2-40B4-BE49-F238E27FC236}">
              <a16:creationId xmlns:a16="http://schemas.microsoft.com/office/drawing/2014/main" id="{8A1F3143-9BF1-4B9A-8726-F8361909A530}"/>
            </a:ext>
          </a:extLst>
        </xdr:cNvPr>
        <xdr:cNvSpPr txBox="1"/>
      </xdr:nvSpPr>
      <xdr:spPr>
        <a:xfrm>
          <a:off x="234696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350" name="TextBox 1349">
          <a:extLst>
            <a:ext uri="{FF2B5EF4-FFF2-40B4-BE49-F238E27FC236}">
              <a16:creationId xmlns:a16="http://schemas.microsoft.com/office/drawing/2014/main" id="{9AAC25AA-357D-485B-B1D4-5C5D8AC87D2E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351" name="TextBox 1350">
          <a:extLst>
            <a:ext uri="{FF2B5EF4-FFF2-40B4-BE49-F238E27FC236}">
              <a16:creationId xmlns:a16="http://schemas.microsoft.com/office/drawing/2014/main" id="{20493BE3-89C7-485F-90CC-37C5A604C22B}"/>
            </a:ext>
          </a:extLst>
        </xdr:cNvPr>
        <xdr:cNvSpPr txBox="1"/>
      </xdr:nvSpPr>
      <xdr:spPr>
        <a:xfrm>
          <a:off x="234505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352" name="TextBox 1351">
          <a:extLst>
            <a:ext uri="{FF2B5EF4-FFF2-40B4-BE49-F238E27FC236}">
              <a16:creationId xmlns:a16="http://schemas.microsoft.com/office/drawing/2014/main" id="{875C118B-551D-4E0E-9B62-BB826F272B7C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353" name="TextBox 1352">
          <a:extLst>
            <a:ext uri="{FF2B5EF4-FFF2-40B4-BE49-F238E27FC236}">
              <a16:creationId xmlns:a16="http://schemas.microsoft.com/office/drawing/2014/main" id="{80696B52-2E57-41F1-B5EC-C9891A301EFF}"/>
            </a:ext>
          </a:extLst>
        </xdr:cNvPr>
        <xdr:cNvSpPr txBox="1"/>
      </xdr:nvSpPr>
      <xdr:spPr>
        <a:xfrm>
          <a:off x="234505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354" name="TextBox 1353">
          <a:extLst>
            <a:ext uri="{FF2B5EF4-FFF2-40B4-BE49-F238E27FC236}">
              <a16:creationId xmlns:a16="http://schemas.microsoft.com/office/drawing/2014/main" id="{EC5A656D-6E37-4157-BE5E-AB1594CF0317}"/>
            </a:ext>
          </a:extLst>
        </xdr:cNvPr>
        <xdr:cNvSpPr txBox="1"/>
      </xdr:nvSpPr>
      <xdr:spPr>
        <a:xfrm>
          <a:off x="234696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355" name="TextBox 1354">
          <a:extLst>
            <a:ext uri="{FF2B5EF4-FFF2-40B4-BE49-F238E27FC236}">
              <a16:creationId xmlns:a16="http://schemas.microsoft.com/office/drawing/2014/main" id="{929D82A0-6EA8-4C50-8B71-4BDEC7A50D64}"/>
            </a:ext>
          </a:extLst>
        </xdr:cNvPr>
        <xdr:cNvSpPr txBox="1"/>
      </xdr:nvSpPr>
      <xdr:spPr>
        <a:xfrm>
          <a:off x="234505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356" name="TextBox 1355">
          <a:extLst>
            <a:ext uri="{FF2B5EF4-FFF2-40B4-BE49-F238E27FC236}">
              <a16:creationId xmlns:a16="http://schemas.microsoft.com/office/drawing/2014/main" id="{8680AEE0-EE41-4F4B-A942-39AD70802FA1}"/>
            </a:ext>
          </a:extLst>
        </xdr:cNvPr>
        <xdr:cNvSpPr txBox="1"/>
      </xdr:nvSpPr>
      <xdr:spPr>
        <a:xfrm>
          <a:off x="234696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357" name="TextBox 1356">
          <a:extLst>
            <a:ext uri="{FF2B5EF4-FFF2-40B4-BE49-F238E27FC236}">
              <a16:creationId xmlns:a16="http://schemas.microsoft.com/office/drawing/2014/main" id="{A553BA50-878F-467E-9772-9E3E7FE8AD1A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358" name="TextBox 1357">
          <a:extLst>
            <a:ext uri="{FF2B5EF4-FFF2-40B4-BE49-F238E27FC236}">
              <a16:creationId xmlns:a16="http://schemas.microsoft.com/office/drawing/2014/main" id="{17EFFA40-F24F-46FA-966C-2F9003511F05}"/>
            </a:ext>
          </a:extLst>
        </xdr:cNvPr>
        <xdr:cNvSpPr txBox="1"/>
      </xdr:nvSpPr>
      <xdr:spPr>
        <a:xfrm>
          <a:off x="234505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359" name="TextBox 1358">
          <a:extLst>
            <a:ext uri="{FF2B5EF4-FFF2-40B4-BE49-F238E27FC236}">
              <a16:creationId xmlns:a16="http://schemas.microsoft.com/office/drawing/2014/main" id="{977DA968-499C-478A-B610-7E1C9128F25D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360" name="TextBox 1359">
          <a:extLst>
            <a:ext uri="{FF2B5EF4-FFF2-40B4-BE49-F238E27FC236}">
              <a16:creationId xmlns:a16="http://schemas.microsoft.com/office/drawing/2014/main" id="{2487E3C8-D03F-4554-9047-F7A1B405E663}"/>
            </a:ext>
          </a:extLst>
        </xdr:cNvPr>
        <xdr:cNvSpPr txBox="1"/>
      </xdr:nvSpPr>
      <xdr:spPr>
        <a:xfrm>
          <a:off x="234505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361" name="TextBox 1360">
          <a:extLst>
            <a:ext uri="{FF2B5EF4-FFF2-40B4-BE49-F238E27FC236}">
              <a16:creationId xmlns:a16="http://schemas.microsoft.com/office/drawing/2014/main" id="{F1CF20F2-8A33-4193-9775-73B5E4F0C5C1}"/>
            </a:ext>
          </a:extLst>
        </xdr:cNvPr>
        <xdr:cNvSpPr txBox="1"/>
      </xdr:nvSpPr>
      <xdr:spPr>
        <a:xfrm>
          <a:off x="234696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362" name="TextBox 1361">
          <a:extLst>
            <a:ext uri="{FF2B5EF4-FFF2-40B4-BE49-F238E27FC236}">
              <a16:creationId xmlns:a16="http://schemas.microsoft.com/office/drawing/2014/main" id="{A6927F93-C442-4AB8-8C2A-C00C1A6619F0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363" name="TextBox 1362">
          <a:extLst>
            <a:ext uri="{FF2B5EF4-FFF2-40B4-BE49-F238E27FC236}">
              <a16:creationId xmlns:a16="http://schemas.microsoft.com/office/drawing/2014/main" id="{7DEF48AB-9D35-46D1-842E-C2141CB0E83E}"/>
            </a:ext>
          </a:extLst>
        </xdr:cNvPr>
        <xdr:cNvSpPr txBox="1"/>
      </xdr:nvSpPr>
      <xdr:spPr>
        <a:xfrm>
          <a:off x="234505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364" name="TextBox 1363">
          <a:extLst>
            <a:ext uri="{FF2B5EF4-FFF2-40B4-BE49-F238E27FC236}">
              <a16:creationId xmlns:a16="http://schemas.microsoft.com/office/drawing/2014/main" id="{6082319B-CBE4-4FBA-82BA-D708BCA6822E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365" name="TextBox 1364">
          <a:extLst>
            <a:ext uri="{FF2B5EF4-FFF2-40B4-BE49-F238E27FC236}">
              <a16:creationId xmlns:a16="http://schemas.microsoft.com/office/drawing/2014/main" id="{3ECA1234-6459-43EC-BAD4-8F95CCF013A0}"/>
            </a:ext>
          </a:extLst>
        </xdr:cNvPr>
        <xdr:cNvSpPr txBox="1"/>
      </xdr:nvSpPr>
      <xdr:spPr>
        <a:xfrm>
          <a:off x="234505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366" name="TextBox 1365">
          <a:extLst>
            <a:ext uri="{FF2B5EF4-FFF2-40B4-BE49-F238E27FC236}">
              <a16:creationId xmlns:a16="http://schemas.microsoft.com/office/drawing/2014/main" id="{1DDC7B72-0259-4B6D-B797-9B3297B9BD5D}"/>
            </a:ext>
          </a:extLst>
        </xdr:cNvPr>
        <xdr:cNvSpPr txBox="1"/>
      </xdr:nvSpPr>
      <xdr:spPr>
        <a:xfrm>
          <a:off x="234696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367" name="TextBox 1366">
          <a:extLst>
            <a:ext uri="{FF2B5EF4-FFF2-40B4-BE49-F238E27FC236}">
              <a16:creationId xmlns:a16="http://schemas.microsoft.com/office/drawing/2014/main" id="{43421B1D-CDB4-41EB-AB89-D4B3B1A8EFBC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368" name="TextBox 1367">
          <a:extLst>
            <a:ext uri="{FF2B5EF4-FFF2-40B4-BE49-F238E27FC236}">
              <a16:creationId xmlns:a16="http://schemas.microsoft.com/office/drawing/2014/main" id="{BAA86D66-E722-4080-B890-7BD7D74E60CC}"/>
            </a:ext>
          </a:extLst>
        </xdr:cNvPr>
        <xdr:cNvSpPr txBox="1"/>
      </xdr:nvSpPr>
      <xdr:spPr>
        <a:xfrm>
          <a:off x="234505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369" name="TextBox 1368">
          <a:extLst>
            <a:ext uri="{FF2B5EF4-FFF2-40B4-BE49-F238E27FC236}">
              <a16:creationId xmlns:a16="http://schemas.microsoft.com/office/drawing/2014/main" id="{D574B954-A75F-4544-9812-1ADF0E20FE54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370" name="TextBox 1369">
          <a:extLst>
            <a:ext uri="{FF2B5EF4-FFF2-40B4-BE49-F238E27FC236}">
              <a16:creationId xmlns:a16="http://schemas.microsoft.com/office/drawing/2014/main" id="{74575897-9141-42C1-B8AA-68A4C5E60F04}"/>
            </a:ext>
          </a:extLst>
        </xdr:cNvPr>
        <xdr:cNvSpPr txBox="1"/>
      </xdr:nvSpPr>
      <xdr:spPr>
        <a:xfrm>
          <a:off x="234505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371" name="TextBox 1370">
          <a:extLst>
            <a:ext uri="{FF2B5EF4-FFF2-40B4-BE49-F238E27FC236}">
              <a16:creationId xmlns:a16="http://schemas.microsoft.com/office/drawing/2014/main" id="{43CDE30B-4C39-469F-A73F-CEDAD5D08831}"/>
            </a:ext>
          </a:extLst>
        </xdr:cNvPr>
        <xdr:cNvSpPr txBox="1"/>
      </xdr:nvSpPr>
      <xdr:spPr>
        <a:xfrm>
          <a:off x="234696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372" name="TextBox 1371">
          <a:extLst>
            <a:ext uri="{FF2B5EF4-FFF2-40B4-BE49-F238E27FC236}">
              <a16:creationId xmlns:a16="http://schemas.microsoft.com/office/drawing/2014/main" id="{D0E8B2BC-7C43-4F87-8DF4-AB3B6E495315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373" name="TextBox 1372">
          <a:extLst>
            <a:ext uri="{FF2B5EF4-FFF2-40B4-BE49-F238E27FC236}">
              <a16:creationId xmlns:a16="http://schemas.microsoft.com/office/drawing/2014/main" id="{11555468-C45A-4B7E-A519-C0D3870F48D2}"/>
            </a:ext>
          </a:extLst>
        </xdr:cNvPr>
        <xdr:cNvSpPr txBox="1"/>
      </xdr:nvSpPr>
      <xdr:spPr>
        <a:xfrm>
          <a:off x="234505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374" name="TextBox 1373">
          <a:extLst>
            <a:ext uri="{FF2B5EF4-FFF2-40B4-BE49-F238E27FC236}">
              <a16:creationId xmlns:a16="http://schemas.microsoft.com/office/drawing/2014/main" id="{1C37125A-E021-4337-8DC2-AD098E66541F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375" name="TextBox 1374">
          <a:extLst>
            <a:ext uri="{FF2B5EF4-FFF2-40B4-BE49-F238E27FC236}">
              <a16:creationId xmlns:a16="http://schemas.microsoft.com/office/drawing/2014/main" id="{E41889DA-44AC-44A3-B188-C42306DE857A}"/>
            </a:ext>
          </a:extLst>
        </xdr:cNvPr>
        <xdr:cNvSpPr txBox="1"/>
      </xdr:nvSpPr>
      <xdr:spPr>
        <a:xfrm>
          <a:off x="234505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376" name="TextBox 1375">
          <a:extLst>
            <a:ext uri="{FF2B5EF4-FFF2-40B4-BE49-F238E27FC236}">
              <a16:creationId xmlns:a16="http://schemas.microsoft.com/office/drawing/2014/main" id="{8C9A8B9C-49D5-45EA-8CF6-F27E5167125F}"/>
            </a:ext>
          </a:extLst>
        </xdr:cNvPr>
        <xdr:cNvSpPr txBox="1"/>
      </xdr:nvSpPr>
      <xdr:spPr>
        <a:xfrm>
          <a:off x="234696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377" name="TextBox 1376">
          <a:extLst>
            <a:ext uri="{FF2B5EF4-FFF2-40B4-BE49-F238E27FC236}">
              <a16:creationId xmlns:a16="http://schemas.microsoft.com/office/drawing/2014/main" id="{0FBEB2DF-7E63-492E-98DF-F23CBFB7A829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378" name="TextBox 1377">
          <a:extLst>
            <a:ext uri="{FF2B5EF4-FFF2-40B4-BE49-F238E27FC236}">
              <a16:creationId xmlns:a16="http://schemas.microsoft.com/office/drawing/2014/main" id="{E8014D47-BF36-4431-93F4-F058EB9A1C7A}"/>
            </a:ext>
          </a:extLst>
        </xdr:cNvPr>
        <xdr:cNvSpPr txBox="1"/>
      </xdr:nvSpPr>
      <xdr:spPr>
        <a:xfrm>
          <a:off x="234505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379" name="TextBox 1378">
          <a:extLst>
            <a:ext uri="{FF2B5EF4-FFF2-40B4-BE49-F238E27FC236}">
              <a16:creationId xmlns:a16="http://schemas.microsoft.com/office/drawing/2014/main" id="{A72F75C3-8334-41E1-8C9B-E0279C204DCC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380" name="TextBox 1379">
          <a:extLst>
            <a:ext uri="{FF2B5EF4-FFF2-40B4-BE49-F238E27FC236}">
              <a16:creationId xmlns:a16="http://schemas.microsoft.com/office/drawing/2014/main" id="{8E1D18B6-624C-4FBC-B78B-005069B9155B}"/>
            </a:ext>
          </a:extLst>
        </xdr:cNvPr>
        <xdr:cNvSpPr txBox="1"/>
      </xdr:nvSpPr>
      <xdr:spPr>
        <a:xfrm>
          <a:off x="234505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381" name="TextBox 1380">
          <a:extLst>
            <a:ext uri="{FF2B5EF4-FFF2-40B4-BE49-F238E27FC236}">
              <a16:creationId xmlns:a16="http://schemas.microsoft.com/office/drawing/2014/main" id="{A452CF9B-D465-4B71-84F0-E4B47847CA0C}"/>
            </a:ext>
          </a:extLst>
        </xdr:cNvPr>
        <xdr:cNvSpPr txBox="1"/>
      </xdr:nvSpPr>
      <xdr:spPr>
        <a:xfrm>
          <a:off x="234696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382" name="TextBox 1381">
          <a:extLst>
            <a:ext uri="{FF2B5EF4-FFF2-40B4-BE49-F238E27FC236}">
              <a16:creationId xmlns:a16="http://schemas.microsoft.com/office/drawing/2014/main" id="{DF466F28-2EAA-4EE4-899F-2671EB3EDECB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383" name="TextBox 1382">
          <a:extLst>
            <a:ext uri="{FF2B5EF4-FFF2-40B4-BE49-F238E27FC236}">
              <a16:creationId xmlns:a16="http://schemas.microsoft.com/office/drawing/2014/main" id="{26F320C4-F588-4D04-93E3-89C99D67A3FA}"/>
            </a:ext>
          </a:extLst>
        </xdr:cNvPr>
        <xdr:cNvSpPr txBox="1"/>
      </xdr:nvSpPr>
      <xdr:spPr>
        <a:xfrm>
          <a:off x="234505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384" name="TextBox 1383">
          <a:extLst>
            <a:ext uri="{FF2B5EF4-FFF2-40B4-BE49-F238E27FC236}">
              <a16:creationId xmlns:a16="http://schemas.microsoft.com/office/drawing/2014/main" id="{AA10FDB6-E889-4A58-92B1-02A74837773B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385" name="TextBox 1384">
          <a:extLst>
            <a:ext uri="{FF2B5EF4-FFF2-40B4-BE49-F238E27FC236}">
              <a16:creationId xmlns:a16="http://schemas.microsoft.com/office/drawing/2014/main" id="{5E8A2F23-B387-4EC6-8F54-CE0CD3C779B1}"/>
            </a:ext>
          </a:extLst>
        </xdr:cNvPr>
        <xdr:cNvSpPr txBox="1"/>
      </xdr:nvSpPr>
      <xdr:spPr>
        <a:xfrm>
          <a:off x="234505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386" name="TextBox 1385">
          <a:extLst>
            <a:ext uri="{FF2B5EF4-FFF2-40B4-BE49-F238E27FC236}">
              <a16:creationId xmlns:a16="http://schemas.microsoft.com/office/drawing/2014/main" id="{3A497ABD-E5A8-4FA6-8CE7-EE79B7B5FBE6}"/>
            </a:ext>
          </a:extLst>
        </xdr:cNvPr>
        <xdr:cNvSpPr txBox="1"/>
      </xdr:nvSpPr>
      <xdr:spPr>
        <a:xfrm>
          <a:off x="234696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387" name="TextBox 1386">
          <a:extLst>
            <a:ext uri="{FF2B5EF4-FFF2-40B4-BE49-F238E27FC236}">
              <a16:creationId xmlns:a16="http://schemas.microsoft.com/office/drawing/2014/main" id="{4E24C511-5429-4FB1-BD28-D8E5E366318A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388" name="TextBox 1387">
          <a:extLst>
            <a:ext uri="{FF2B5EF4-FFF2-40B4-BE49-F238E27FC236}">
              <a16:creationId xmlns:a16="http://schemas.microsoft.com/office/drawing/2014/main" id="{72B989B6-C8C9-4780-8E05-F821123DA95F}"/>
            </a:ext>
          </a:extLst>
        </xdr:cNvPr>
        <xdr:cNvSpPr txBox="1"/>
      </xdr:nvSpPr>
      <xdr:spPr>
        <a:xfrm>
          <a:off x="234505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389" name="TextBox 1388">
          <a:extLst>
            <a:ext uri="{FF2B5EF4-FFF2-40B4-BE49-F238E27FC236}">
              <a16:creationId xmlns:a16="http://schemas.microsoft.com/office/drawing/2014/main" id="{677CB965-B6D5-458A-8180-B0D78529A29E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390" name="TextBox 1389">
          <a:extLst>
            <a:ext uri="{FF2B5EF4-FFF2-40B4-BE49-F238E27FC236}">
              <a16:creationId xmlns:a16="http://schemas.microsoft.com/office/drawing/2014/main" id="{3D782FA1-E488-4ECF-952F-23C55D306040}"/>
            </a:ext>
          </a:extLst>
        </xdr:cNvPr>
        <xdr:cNvSpPr txBox="1"/>
      </xdr:nvSpPr>
      <xdr:spPr>
        <a:xfrm>
          <a:off x="234505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391" name="TextBox 1390">
          <a:extLst>
            <a:ext uri="{FF2B5EF4-FFF2-40B4-BE49-F238E27FC236}">
              <a16:creationId xmlns:a16="http://schemas.microsoft.com/office/drawing/2014/main" id="{345576AE-37C7-45AD-A406-D304A95C6558}"/>
            </a:ext>
          </a:extLst>
        </xdr:cNvPr>
        <xdr:cNvSpPr txBox="1"/>
      </xdr:nvSpPr>
      <xdr:spPr>
        <a:xfrm>
          <a:off x="234696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392" name="TextBox 1391">
          <a:extLst>
            <a:ext uri="{FF2B5EF4-FFF2-40B4-BE49-F238E27FC236}">
              <a16:creationId xmlns:a16="http://schemas.microsoft.com/office/drawing/2014/main" id="{E87EB54A-977A-4036-AA8B-4D4ADE68E0A3}"/>
            </a:ext>
          </a:extLst>
        </xdr:cNvPr>
        <xdr:cNvSpPr txBox="1"/>
      </xdr:nvSpPr>
      <xdr:spPr>
        <a:xfrm>
          <a:off x="234505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393" name="TextBox 1392">
          <a:extLst>
            <a:ext uri="{FF2B5EF4-FFF2-40B4-BE49-F238E27FC236}">
              <a16:creationId xmlns:a16="http://schemas.microsoft.com/office/drawing/2014/main" id="{DAD331BF-4096-426D-A16B-877B0A8939FC}"/>
            </a:ext>
          </a:extLst>
        </xdr:cNvPr>
        <xdr:cNvSpPr txBox="1"/>
      </xdr:nvSpPr>
      <xdr:spPr>
        <a:xfrm>
          <a:off x="234696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394" name="TextBox 1393">
          <a:extLst>
            <a:ext uri="{FF2B5EF4-FFF2-40B4-BE49-F238E27FC236}">
              <a16:creationId xmlns:a16="http://schemas.microsoft.com/office/drawing/2014/main" id="{457F728A-1FCE-4572-9BC5-C09F9FAEB1E3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395" name="TextBox 1394">
          <a:extLst>
            <a:ext uri="{FF2B5EF4-FFF2-40B4-BE49-F238E27FC236}">
              <a16:creationId xmlns:a16="http://schemas.microsoft.com/office/drawing/2014/main" id="{210D57C0-7581-48F4-B19C-31BA728A7D12}"/>
            </a:ext>
          </a:extLst>
        </xdr:cNvPr>
        <xdr:cNvSpPr txBox="1"/>
      </xdr:nvSpPr>
      <xdr:spPr>
        <a:xfrm>
          <a:off x="234505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396" name="TextBox 1395">
          <a:extLst>
            <a:ext uri="{FF2B5EF4-FFF2-40B4-BE49-F238E27FC236}">
              <a16:creationId xmlns:a16="http://schemas.microsoft.com/office/drawing/2014/main" id="{CA956AC5-39B2-4CD6-9602-8B7F428F9D6C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397" name="TextBox 1396">
          <a:extLst>
            <a:ext uri="{FF2B5EF4-FFF2-40B4-BE49-F238E27FC236}">
              <a16:creationId xmlns:a16="http://schemas.microsoft.com/office/drawing/2014/main" id="{FD73D632-28D5-4291-93A5-074EA549DBCA}"/>
            </a:ext>
          </a:extLst>
        </xdr:cNvPr>
        <xdr:cNvSpPr txBox="1"/>
      </xdr:nvSpPr>
      <xdr:spPr>
        <a:xfrm>
          <a:off x="234505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398" name="TextBox 1397">
          <a:extLst>
            <a:ext uri="{FF2B5EF4-FFF2-40B4-BE49-F238E27FC236}">
              <a16:creationId xmlns:a16="http://schemas.microsoft.com/office/drawing/2014/main" id="{0E1CB363-8EED-4EC3-9959-8FF40D386747}"/>
            </a:ext>
          </a:extLst>
        </xdr:cNvPr>
        <xdr:cNvSpPr txBox="1"/>
      </xdr:nvSpPr>
      <xdr:spPr>
        <a:xfrm>
          <a:off x="234696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399" name="TextBox 1398">
          <a:extLst>
            <a:ext uri="{FF2B5EF4-FFF2-40B4-BE49-F238E27FC236}">
              <a16:creationId xmlns:a16="http://schemas.microsoft.com/office/drawing/2014/main" id="{724DA854-F00B-479B-BF7E-45C7FAF4F390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400" name="TextBox 1399">
          <a:extLst>
            <a:ext uri="{FF2B5EF4-FFF2-40B4-BE49-F238E27FC236}">
              <a16:creationId xmlns:a16="http://schemas.microsoft.com/office/drawing/2014/main" id="{CD4A7EA1-C452-4474-9AC2-8C073052D254}"/>
            </a:ext>
          </a:extLst>
        </xdr:cNvPr>
        <xdr:cNvSpPr txBox="1"/>
      </xdr:nvSpPr>
      <xdr:spPr>
        <a:xfrm>
          <a:off x="234505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401" name="TextBox 1400">
          <a:extLst>
            <a:ext uri="{FF2B5EF4-FFF2-40B4-BE49-F238E27FC236}">
              <a16:creationId xmlns:a16="http://schemas.microsoft.com/office/drawing/2014/main" id="{97C65FB9-E5E1-40FD-912D-F229D8D46A5D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402" name="TextBox 1401">
          <a:extLst>
            <a:ext uri="{FF2B5EF4-FFF2-40B4-BE49-F238E27FC236}">
              <a16:creationId xmlns:a16="http://schemas.microsoft.com/office/drawing/2014/main" id="{F6677BCB-2BCA-4910-B2A1-68405C8CD1A4}"/>
            </a:ext>
          </a:extLst>
        </xdr:cNvPr>
        <xdr:cNvSpPr txBox="1"/>
      </xdr:nvSpPr>
      <xdr:spPr>
        <a:xfrm>
          <a:off x="234505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403" name="TextBox 1402">
          <a:extLst>
            <a:ext uri="{FF2B5EF4-FFF2-40B4-BE49-F238E27FC236}">
              <a16:creationId xmlns:a16="http://schemas.microsoft.com/office/drawing/2014/main" id="{3CAE66B8-6285-4CB6-9A6E-75C5F4D96EA0}"/>
            </a:ext>
          </a:extLst>
        </xdr:cNvPr>
        <xdr:cNvSpPr txBox="1"/>
      </xdr:nvSpPr>
      <xdr:spPr>
        <a:xfrm>
          <a:off x="234696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404" name="TextBox 1403">
          <a:extLst>
            <a:ext uri="{FF2B5EF4-FFF2-40B4-BE49-F238E27FC236}">
              <a16:creationId xmlns:a16="http://schemas.microsoft.com/office/drawing/2014/main" id="{A7D536C2-1A1D-423B-827C-69EAA0DCD4E5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405" name="TextBox 1404">
          <a:extLst>
            <a:ext uri="{FF2B5EF4-FFF2-40B4-BE49-F238E27FC236}">
              <a16:creationId xmlns:a16="http://schemas.microsoft.com/office/drawing/2014/main" id="{6494BF9A-A23B-4B61-8827-2F1757ADD97B}"/>
            </a:ext>
          </a:extLst>
        </xdr:cNvPr>
        <xdr:cNvSpPr txBox="1"/>
      </xdr:nvSpPr>
      <xdr:spPr>
        <a:xfrm>
          <a:off x="234505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406" name="TextBox 1405">
          <a:extLst>
            <a:ext uri="{FF2B5EF4-FFF2-40B4-BE49-F238E27FC236}">
              <a16:creationId xmlns:a16="http://schemas.microsoft.com/office/drawing/2014/main" id="{D9719145-138E-47CD-95A8-F6D3E6A2776C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407" name="TextBox 1406">
          <a:extLst>
            <a:ext uri="{FF2B5EF4-FFF2-40B4-BE49-F238E27FC236}">
              <a16:creationId xmlns:a16="http://schemas.microsoft.com/office/drawing/2014/main" id="{7113AE60-9A2F-43BD-B403-71B5640D74B5}"/>
            </a:ext>
          </a:extLst>
        </xdr:cNvPr>
        <xdr:cNvSpPr txBox="1"/>
      </xdr:nvSpPr>
      <xdr:spPr>
        <a:xfrm>
          <a:off x="234505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408" name="TextBox 1407">
          <a:extLst>
            <a:ext uri="{FF2B5EF4-FFF2-40B4-BE49-F238E27FC236}">
              <a16:creationId xmlns:a16="http://schemas.microsoft.com/office/drawing/2014/main" id="{2D734D37-ED0E-4257-B294-E4FCDC4C8C88}"/>
            </a:ext>
          </a:extLst>
        </xdr:cNvPr>
        <xdr:cNvSpPr txBox="1"/>
      </xdr:nvSpPr>
      <xdr:spPr>
        <a:xfrm>
          <a:off x="234696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409" name="TextBox 1408">
          <a:extLst>
            <a:ext uri="{FF2B5EF4-FFF2-40B4-BE49-F238E27FC236}">
              <a16:creationId xmlns:a16="http://schemas.microsoft.com/office/drawing/2014/main" id="{CFEB7B87-758B-4367-ADEA-92491850922E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410" name="TextBox 1409">
          <a:extLst>
            <a:ext uri="{FF2B5EF4-FFF2-40B4-BE49-F238E27FC236}">
              <a16:creationId xmlns:a16="http://schemas.microsoft.com/office/drawing/2014/main" id="{409126AE-EF4F-4D1C-8E59-ADF4FA7D0C82}"/>
            </a:ext>
          </a:extLst>
        </xdr:cNvPr>
        <xdr:cNvSpPr txBox="1"/>
      </xdr:nvSpPr>
      <xdr:spPr>
        <a:xfrm>
          <a:off x="234505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411" name="TextBox 1410">
          <a:extLst>
            <a:ext uri="{FF2B5EF4-FFF2-40B4-BE49-F238E27FC236}">
              <a16:creationId xmlns:a16="http://schemas.microsoft.com/office/drawing/2014/main" id="{46BE0A91-C436-4802-AA36-02767EB32EC5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412" name="TextBox 1411">
          <a:extLst>
            <a:ext uri="{FF2B5EF4-FFF2-40B4-BE49-F238E27FC236}">
              <a16:creationId xmlns:a16="http://schemas.microsoft.com/office/drawing/2014/main" id="{138E5B80-2690-4524-8EC1-59D3F29D370B}"/>
            </a:ext>
          </a:extLst>
        </xdr:cNvPr>
        <xdr:cNvSpPr txBox="1"/>
      </xdr:nvSpPr>
      <xdr:spPr>
        <a:xfrm>
          <a:off x="234505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413" name="TextBox 1412">
          <a:extLst>
            <a:ext uri="{FF2B5EF4-FFF2-40B4-BE49-F238E27FC236}">
              <a16:creationId xmlns:a16="http://schemas.microsoft.com/office/drawing/2014/main" id="{899CB001-0662-4B61-B55C-234E243AD4C8}"/>
            </a:ext>
          </a:extLst>
        </xdr:cNvPr>
        <xdr:cNvSpPr txBox="1"/>
      </xdr:nvSpPr>
      <xdr:spPr>
        <a:xfrm>
          <a:off x="234696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414" name="TextBox 1413">
          <a:extLst>
            <a:ext uri="{FF2B5EF4-FFF2-40B4-BE49-F238E27FC236}">
              <a16:creationId xmlns:a16="http://schemas.microsoft.com/office/drawing/2014/main" id="{A59110B5-63EF-4D26-B56B-1F146D4FE187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415" name="TextBox 1414">
          <a:extLst>
            <a:ext uri="{FF2B5EF4-FFF2-40B4-BE49-F238E27FC236}">
              <a16:creationId xmlns:a16="http://schemas.microsoft.com/office/drawing/2014/main" id="{D7021FE6-17DD-4F0F-B6BF-00F26A27E47C}"/>
            </a:ext>
          </a:extLst>
        </xdr:cNvPr>
        <xdr:cNvSpPr txBox="1"/>
      </xdr:nvSpPr>
      <xdr:spPr>
        <a:xfrm>
          <a:off x="234505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416" name="TextBox 1415">
          <a:extLst>
            <a:ext uri="{FF2B5EF4-FFF2-40B4-BE49-F238E27FC236}">
              <a16:creationId xmlns:a16="http://schemas.microsoft.com/office/drawing/2014/main" id="{8E314634-425C-4E3B-9E6E-1710743CEF6C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417" name="TextBox 1416">
          <a:extLst>
            <a:ext uri="{FF2B5EF4-FFF2-40B4-BE49-F238E27FC236}">
              <a16:creationId xmlns:a16="http://schemas.microsoft.com/office/drawing/2014/main" id="{FF41EA84-36D0-4563-ADAA-E2E61E92C3E7}"/>
            </a:ext>
          </a:extLst>
        </xdr:cNvPr>
        <xdr:cNvSpPr txBox="1"/>
      </xdr:nvSpPr>
      <xdr:spPr>
        <a:xfrm>
          <a:off x="234505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418" name="TextBox 1417">
          <a:extLst>
            <a:ext uri="{FF2B5EF4-FFF2-40B4-BE49-F238E27FC236}">
              <a16:creationId xmlns:a16="http://schemas.microsoft.com/office/drawing/2014/main" id="{1208D65C-9E9D-4350-93F0-ADC88E57A59D}"/>
            </a:ext>
          </a:extLst>
        </xdr:cNvPr>
        <xdr:cNvSpPr txBox="1"/>
      </xdr:nvSpPr>
      <xdr:spPr>
        <a:xfrm>
          <a:off x="234696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419" name="TextBox 1418">
          <a:extLst>
            <a:ext uri="{FF2B5EF4-FFF2-40B4-BE49-F238E27FC236}">
              <a16:creationId xmlns:a16="http://schemas.microsoft.com/office/drawing/2014/main" id="{6A4B8C4A-D1A5-4FED-B775-23EAA822C6C9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420" name="TextBox 1419">
          <a:extLst>
            <a:ext uri="{FF2B5EF4-FFF2-40B4-BE49-F238E27FC236}">
              <a16:creationId xmlns:a16="http://schemas.microsoft.com/office/drawing/2014/main" id="{2C0A8F63-7E8F-486A-AB48-6591F5586AEF}"/>
            </a:ext>
          </a:extLst>
        </xdr:cNvPr>
        <xdr:cNvSpPr txBox="1"/>
      </xdr:nvSpPr>
      <xdr:spPr>
        <a:xfrm>
          <a:off x="234505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421" name="TextBox 1420">
          <a:extLst>
            <a:ext uri="{FF2B5EF4-FFF2-40B4-BE49-F238E27FC236}">
              <a16:creationId xmlns:a16="http://schemas.microsoft.com/office/drawing/2014/main" id="{F7D60403-A993-49A2-A643-B44D07EAE836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422" name="TextBox 1421">
          <a:extLst>
            <a:ext uri="{FF2B5EF4-FFF2-40B4-BE49-F238E27FC236}">
              <a16:creationId xmlns:a16="http://schemas.microsoft.com/office/drawing/2014/main" id="{8D2D7D1F-64C8-430D-B853-2926BD369153}"/>
            </a:ext>
          </a:extLst>
        </xdr:cNvPr>
        <xdr:cNvSpPr txBox="1"/>
      </xdr:nvSpPr>
      <xdr:spPr>
        <a:xfrm>
          <a:off x="234505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423" name="TextBox 1422">
          <a:extLst>
            <a:ext uri="{FF2B5EF4-FFF2-40B4-BE49-F238E27FC236}">
              <a16:creationId xmlns:a16="http://schemas.microsoft.com/office/drawing/2014/main" id="{B16CC663-96C4-458A-B421-8D9FC9A85D98}"/>
            </a:ext>
          </a:extLst>
        </xdr:cNvPr>
        <xdr:cNvSpPr txBox="1"/>
      </xdr:nvSpPr>
      <xdr:spPr>
        <a:xfrm>
          <a:off x="234696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424" name="TextBox 1423">
          <a:extLst>
            <a:ext uri="{FF2B5EF4-FFF2-40B4-BE49-F238E27FC236}">
              <a16:creationId xmlns:a16="http://schemas.microsoft.com/office/drawing/2014/main" id="{B2266118-F1EB-4139-AFAB-ABBD9AB67B44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425" name="TextBox 1424">
          <a:extLst>
            <a:ext uri="{FF2B5EF4-FFF2-40B4-BE49-F238E27FC236}">
              <a16:creationId xmlns:a16="http://schemas.microsoft.com/office/drawing/2014/main" id="{E4EFFFBB-727B-4CE5-9D44-F490590C6B98}"/>
            </a:ext>
          </a:extLst>
        </xdr:cNvPr>
        <xdr:cNvSpPr txBox="1"/>
      </xdr:nvSpPr>
      <xdr:spPr>
        <a:xfrm>
          <a:off x="234505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426" name="TextBox 1425">
          <a:extLst>
            <a:ext uri="{FF2B5EF4-FFF2-40B4-BE49-F238E27FC236}">
              <a16:creationId xmlns:a16="http://schemas.microsoft.com/office/drawing/2014/main" id="{961A6A90-C0C7-4B05-8708-7AE899E51102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427" name="TextBox 1426">
          <a:extLst>
            <a:ext uri="{FF2B5EF4-FFF2-40B4-BE49-F238E27FC236}">
              <a16:creationId xmlns:a16="http://schemas.microsoft.com/office/drawing/2014/main" id="{7E72589F-EB64-468F-B37D-153540CFF98C}"/>
            </a:ext>
          </a:extLst>
        </xdr:cNvPr>
        <xdr:cNvSpPr txBox="1"/>
      </xdr:nvSpPr>
      <xdr:spPr>
        <a:xfrm>
          <a:off x="234505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428" name="TextBox 1427">
          <a:extLst>
            <a:ext uri="{FF2B5EF4-FFF2-40B4-BE49-F238E27FC236}">
              <a16:creationId xmlns:a16="http://schemas.microsoft.com/office/drawing/2014/main" id="{D98904B0-B3C4-4550-A894-CB8CBF5E87CB}"/>
            </a:ext>
          </a:extLst>
        </xdr:cNvPr>
        <xdr:cNvSpPr txBox="1"/>
      </xdr:nvSpPr>
      <xdr:spPr>
        <a:xfrm>
          <a:off x="234696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429" name="TextBox 1428">
          <a:extLst>
            <a:ext uri="{FF2B5EF4-FFF2-40B4-BE49-F238E27FC236}">
              <a16:creationId xmlns:a16="http://schemas.microsoft.com/office/drawing/2014/main" id="{2F31FFDB-9A39-43FE-9B5B-315BDC228EC8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430" name="TextBox 1429">
          <a:extLst>
            <a:ext uri="{FF2B5EF4-FFF2-40B4-BE49-F238E27FC236}">
              <a16:creationId xmlns:a16="http://schemas.microsoft.com/office/drawing/2014/main" id="{0B8E77C3-88A0-4116-B40A-FCBBDD9F76BD}"/>
            </a:ext>
          </a:extLst>
        </xdr:cNvPr>
        <xdr:cNvSpPr txBox="1"/>
      </xdr:nvSpPr>
      <xdr:spPr>
        <a:xfrm>
          <a:off x="234505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431" name="TextBox 1430">
          <a:extLst>
            <a:ext uri="{FF2B5EF4-FFF2-40B4-BE49-F238E27FC236}">
              <a16:creationId xmlns:a16="http://schemas.microsoft.com/office/drawing/2014/main" id="{CFD42BED-EBEA-443D-8D96-6E9D132EEFE8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432" name="TextBox 1431">
          <a:extLst>
            <a:ext uri="{FF2B5EF4-FFF2-40B4-BE49-F238E27FC236}">
              <a16:creationId xmlns:a16="http://schemas.microsoft.com/office/drawing/2014/main" id="{D6A8789B-4E95-4957-9A81-AA4150B0A905}"/>
            </a:ext>
          </a:extLst>
        </xdr:cNvPr>
        <xdr:cNvSpPr txBox="1"/>
      </xdr:nvSpPr>
      <xdr:spPr>
        <a:xfrm>
          <a:off x="234505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433" name="TextBox 1432">
          <a:extLst>
            <a:ext uri="{FF2B5EF4-FFF2-40B4-BE49-F238E27FC236}">
              <a16:creationId xmlns:a16="http://schemas.microsoft.com/office/drawing/2014/main" id="{8ECD5D3F-4728-4FBD-94CB-BCCD6062F016}"/>
            </a:ext>
          </a:extLst>
        </xdr:cNvPr>
        <xdr:cNvSpPr txBox="1"/>
      </xdr:nvSpPr>
      <xdr:spPr>
        <a:xfrm>
          <a:off x="234696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434" name="TextBox 1433">
          <a:extLst>
            <a:ext uri="{FF2B5EF4-FFF2-40B4-BE49-F238E27FC236}">
              <a16:creationId xmlns:a16="http://schemas.microsoft.com/office/drawing/2014/main" id="{835AF7F3-FCA2-4231-95AC-860E47E53ED2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435" name="TextBox 1434">
          <a:extLst>
            <a:ext uri="{FF2B5EF4-FFF2-40B4-BE49-F238E27FC236}">
              <a16:creationId xmlns:a16="http://schemas.microsoft.com/office/drawing/2014/main" id="{99011D39-394F-4B30-92EB-D335242B78FD}"/>
            </a:ext>
          </a:extLst>
        </xdr:cNvPr>
        <xdr:cNvSpPr txBox="1"/>
      </xdr:nvSpPr>
      <xdr:spPr>
        <a:xfrm>
          <a:off x="234505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436" name="TextBox 1435">
          <a:extLst>
            <a:ext uri="{FF2B5EF4-FFF2-40B4-BE49-F238E27FC236}">
              <a16:creationId xmlns:a16="http://schemas.microsoft.com/office/drawing/2014/main" id="{BDEFBDA6-F566-496A-997F-DB117A97A53C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437" name="TextBox 1436">
          <a:extLst>
            <a:ext uri="{FF2B5EF4-FFF2-40B4-BE49-F238E27FC236}">
              <a16:creationId xmlns:a16="http://schemas.microsoft.com/office/drawing/2014/main" id="{6374CB37-AE5D-4CAD-8110-9C3AF498FBA7}"/>
            </a:ext>
          </a:extLst>
        </xdr:cNvPr>
        <xdr:cNvSpPr txBox="1"/>
      </xdr:nvSpPr>
      <xdr:spPr>
        <a:xfrm>
          <a:off x="234505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438" name="TextBox 1437">
          <a:extLst>
            <a:ext uri="{FF2B5EF4-FFF2-40B4-BE49-F238E27FC236}">
              <a16:creationId xmlns:a16="http://schemas.microsoft.com/office/drawing/2014/main" id="{D85E8D0A-2F8B-44B7-9B36-2D5F865AD19B}"/>
            </a:ext>
          </a:extLst>
        </xdr:cNvPr>
        <xdr:cNvSpPr txBox="1"/>
      </xdr:nvSpPr>
      <xdr:spPr>
        <a:xfrm>
          <a:off x="234696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439" name="TextBox 1438">
          <a:extLst>
            <a:ext uri="{FF2B5EF4-FFF2-40B4-BE49-F238E27FC236}">
              <a16:creationId xmlns:a16="http://schemas.microsoft.com/office/drawing/2014/main" id="{6F2B6C5F-9F39-42AA-8B12-E5EFDFD858D1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440" name="TextBox 1439">
          <a:extLst>
            <a:ext uri="{FF2B5EF4-FFF2-40B4-BE49-F238E27FC236}">
              <a16:creationId xmlns:a16="http://schemas.microsoft.com/office/drawing/2014/main" id="{C3457FD2-91DF-4FEE-818C-8DB579F3789A}"/>
            </a:ext>
          </a:extLst>
        </xdr:cNvPr>
        <xdr:cNvSpPr txBox="1"/>
      </xdr:nvSpPr>
      <xdr:spPr>
        <a:xfrm>
          <a:off x="234505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441" name="TextBox 1440">
          <a:extLst>
            <a:ext uri="{FF2B5EF4-FFF2-40B4-BE49-F238E27FC236}">
              <a16:creationId xmlns:a16="http://schemas.microsoft.com/office/drawing/2014/main" id="{329A7B8D-5CFD-4EC5-BE97-BBCDCDCD4FAE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442" name="TextBox 1441">
          <a:extLst>
            <a:ext uri="{FF2B5EF4-FFF2-40B4-BE49-F238E27FC236}">
              <a16:creationId xmlns:a16="http://schemas.microsoft.com/office/drawing/2014/main" id="{4B8C41BC-2F80-429C-A633-7BE5AB59F61B}"/>
            </a:ext>
          </a:extLst>
        </xdr:cNvPr>
        <xdr:cNvSpPr txBox="1"/>
      </xdr:nvSpPr>
      <xdr:spPr>
        <a:xfrm>
          <a:off x="234505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443" name="TextBox 1442">
          <a:extLst>
            <a:ext uri="{FF2B5EF4-FFF2-40B4-BE49-F238E27FC236}">
              <a16:creationId xmlns:a16="http://schemas.microsoft.com/office/drawing/2014/main" id="{D87A97AF-D1A6-473C-AB28-335BEA129D2B}"/>
            </a:ext>
          </a:extLst>
        </xdr:cNvPr>
        <xdr:cNvSpPr txBox="1"/>
      </xdr:nvSpPr>
      <xdr:spPr>
        <a:xfrm>
          <a:off x="234696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444" name="TextBox 1443">
          <a:extLst>
            <a:ext uri="{FF2B5EF4-FFF2-40B4-BE49-F238E27FC236}">
              <a16:creationId xmlns:a16="http://schemas.microsoft.com/office/drawing/2014/main" id="{95D9859C-0344-4854-AEBF-46E6AAA89B4B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445" name="TextBox 1444">
          <a:extLst>
            <a:ext uri="{FF2B5EF4-FFF2-40B4-BE49-F238E27FC236}">
              <a16:creationId xmlns:a16="http://schemas.microsoft.com/office/drawing/2014/main" id="{19C302F4-3BC6-42A1-8B86-82E7F38EEC30}"/>
            </a:ext>
          </a:extLst>
        </xdr:cNvPr>
        <xdr:cNvSpPr txBox="1"/>
      </xdr:nvSpPr>
      <xdr:spPr>
        <a:xfrm>
          <a:off x="234505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446" name="TextBox 1445">
          <a:extLst>
            <a:ext uri="{FF2B5EF4-FFF2-40B4-BE49-F238E27FC236}">
              <a16:creationId xmlns:a16="http://schemas.microsoft.com/office/drawing/2014/main" id="{1D5977CF-7349-47A0-B0BD-AA837AB4D552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447" name="TextBox 1446">
          <a:extLst>
            <a:ext uri="{FF2B5EF4-FFF2-40B4-BE49-F238E27FC236}">
              <a16:creationId xmlns:a16="http://schemas.microsoft.com/office/drawing/2014/main" id="{DE593883-FF9C-46FD-B75B-7E30F72486B0}"/>
            </a:ext>
          </a:extLst>
        </xdr:cNvPr>
        <xdr:cNvSpPr txBox="1"/>
      </xdr:nvSpPr>
      <xdr:spPr>
        <a:xfrm>
          <a:off x="234505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448" name="TextBox 1447">
          <a:extLst>
            <a:ext uri="{FF2B5EF4-FFF2-40B4-BE49-F238E27FC236}">
              <a16:creationId xmlns:a16="http://schemas.microsoft.com/office/drawing/2014/main" id="{3E28FE47-C7C5-40A8-BB06-3A5B53FABA23}"/>
            </a:ext>
          </a:extLst>
        </xdr:cNvPr>
        <xdr:cNvSpPr txBox="1"/>
      </xdr:nvSpPr>
      <xdr:spPr>
        <a:xfrm>
          <a:off x="234696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449" name="TextBox 1448">
          <a:extLst>
            <a:ext uri="{FF2B5EF4-FFF2-40B4-BE49-F238E27FC236}">
              <a16:creationId xmlns:a16="http://schemas.microsoft.com/office/drawing/2014/main" id="{D1533CE5-3E7E-41D4-BC2D-9D8740F002A6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450" name="TextBox 1449">
          <a:extLst>
            <a:ext uri="{FF2B5EF4-FFF2-40B4-BE49-F238E27FC236}">
              <a16:creationId xmlns:a16="http://schemas.microsoft.com/office/drawing/2014/main" id="{0F06BE95-7B7D-49ED-BA13-1C25BE30EA80}"/>
            </a:ext>
          </a:extLst>
        </xdr:cNvPr>
        <xdr:cNvSpPr txBox="1"/>
      </xdr:nvSpPr>
      <xdr:spPr>
        <a:xfrm>
          <a:off x="234505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451" name="TextBox 1450">
          <a:extLst>
            <a:ext uri="{FF2B5EF4-FFF2-40B4-BE49-F238E27FC236}">
              <a16:creationId xmlns:a16="http://schemas.microsoft.com/office/drawing/2014/main" id="{A62631C6-6E0A-4D07-9930-186FE42F9E8A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452" name="TextBox 1451">
          <a:extLst>
            <a:ext uri="{FF2B5EF4-FFF2-40B4-BE49-F238E27FC236}">
              <a16:creationId xmlns:a16="http://schemas.microsoft.com/office/drawing/2014/main" id="{4FEE9CB5-9A71-48BE-83C1-F6FCFD966AA9}"/>
            </a:ext>
          </a:extLst>
        </xdr:cNvPr>
        <xdr:cNvSpPr txBox="1"/>
      </xdr:nvSpPr>
      <xdr:spPr>
        <a:xfrm>
          <a:off x="234505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453" name="TextBox 1452">
          <a:extLst>
            <a:ext uri="{FF2B5EF4-FFF2-40B4-BE49-F238E27FC236}">
              <a16:creationId xmlns:a16="http://schemas.microsoft.com/office/drawing/2014/main" id="{83052D22-10C7-4CB0-8E2C-C51780B6957E}"/>
            </a:ext>
          </a:extLst>
        </xdr:cNvPr>
        <xdr:cNvSpPr txBox="1"/>
      </xdr:nvSpPr>
      <xdr:spPr>
        <a:xfrm>
          <a:off x="234696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454" name="TextBox 1453">
          <a:extLst>
            <a:ext uri="{FF2B5EF4-FFF2-40B4-BE49-F238E27FC236}">
              <a16:creationId xmlns:a16="http://schemas.microsoft.com/office/drawing/2014/main" id="{CEE15025-F455-4D50-A9D5-CA931855228A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455" name="TextBox 1454">
          <a:extLst>
            <a:ext uri="{FF2B5EF4-FFF2-40B4-BE49-F238E27FC236}">
              <a16:creationId xmlns:a16="http://schemas.microsoft.com/office/drawing/2014/main" id="{37B9CAED-DE11-4A42-B91E-70846A41EACC}"/>
            </a:ext>
          </a:extLst>
        </xdr:cNvPr>
        <xdr:cNvSpPr txBox="1"/>
      </xdr:nvSpPr>
      <xdr:spPr>
        <a:xfrm>
          <a:off x="234505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456" name="TextBox 1455">
          <a:extLst>
            <a:ext uri="{FF2B5EF4-FFF2-40B4-BE49-F238E27FC236}">
              <a16:creationId xmlns:a16="http://schemas.microsoft.com/office/drawing/2014/main" id="{06B4B137-BABD-400B-BC41-029075C07128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457" name="TextBox 1456">
          <a:extLst>
            <a:ext uri="{FF2B5EF4-FFF2-40B4-BE49-F238E27FC236}">
              <a16:creationId xmlns:a16="http://schemas.microsoft.com/office/drawing/2014/main" id="{96DBDBAA-037A-474E-A2DD-329E81318ABA}"/>
            </a:ext>
          </a:extLst>
        </xdr:cNvPr>
        <xdr:cNvSpPr txBox="1"/>
      </xdr:nvSpPr>
      <xdr:spPr>
        <a:xfrm>
          <a:off x="234505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458" name="TextBox 1457">
          <a:extLst>
            <a:ext uri="{FF2B5EF4-FFF2-40B4-BE49-F238E27FC236}">
              <a16:creationId xmlns:a16="http://schemas.microsoft.com/office/drawing/2014/main" id="{1B430424-303F-4491-B19C-77AA8F76C52C}"/>
            </a:ext>
          </a:extLst>
        </xdr:cNvPr>
        <xdr:cNvSpPr txBox="1"/>
      </xdr:nvSpPr>
      <xdr:spPr>
        <a:xfrm>
          <a:off x="234696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459" name="TextBox 1458">
          <a:extLst>
            <a:ext uri="{FF2B5EF4-FFF2-40B4-BE49-F238E27FC236}">
              <a16:creationId xmlns:a16="http://schemas.microsoft.com/office/drawing/2014/main" id="{9A3F19F4-10B6-4AC0-9508-B8ACD5C76583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460" name="TextBox 1459">
          <a:extLst>
            <a:ext uri="{FF2B5EF4-FFF2-40B4-BE49-F238E27FC236}">
              <a16:creationId xmlns:a16="http://schemas.microsoft.com/office/drawing/2014/main" id="{D49E5B27-79ED-4A35-B9EB-22D6F09B3FC0}"/>
            </a:ext>
          </a:extLst>
        </xdr:cNvPr>
        <xdr:cNvSpPr txBox="1"/>
      </xdr:nvSpPr>
      <xdr:spPr>
        <a:xfrm>
          <a:off x="234505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461" name="TextBox 1460">
          <a:extLst>
            <a:ext uri="{FF2B5EF4-FFF2-40B4-BE49-F238E27FC236}">
              <a16:creationId xmlns:a16="http://schemas.microsoft.com/office/drawing/2014/main" id="{53640250-E26B-49D7-863C-A789F0A1D61D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462" name="TextBox 1461">
          <a:extLst>
            <a:ext uri="{FF2B5EF4-FFF2-40B4-BE49-F238E27FC236}">
              <a16:creationId xmlns:a16="http://schemas.microsoft.com/office/drawing/2014/main" id="{C325D567-91B6-4D0E-8C15-511B83D5A93E}"/>
            </a:ext>
          </a:extLst>
        </xdr:cNvPr>
        <xdr:cNvSpPr txBox="1"/>
      </xdr:nvSpPr>
      <xdr:spPr>
        <a:xfrm>
          <a:off x="234505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463" name="TextBox 1462">
          <a:extLst>
            <a:ext uri="{FF2B5EF4-FFF2-40B4-BE49-F238E27FC236}">
              <a16:creationId xmlns:a16="http://schemas.microsoft.com/office/drawing/2014/main" id="{4800A3DB-FC69-4AC1-88FC-381D1F7D63C9}"/>
            </a:ext>
          </a:extLst>
        </xdr:cNvPr>
        <xdr:cNvSpPr txBox="1"/>
      </xdr:nvSpPr>
      <xdr:spPr>
        <a:xfrm>
          <a:off x="234696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464" name="TextBox 1463">
          <a:extLst>
            <a:ext uri="{FF2B5EF4-FFF2-40B4-BE49-F238E27FC236}">
              <a16:creationId xmlns:a16="http://schemas.microsoft.com/office/drawing/2014/main" id="{9D16D95F-5893-410D-A7AC-9DC4D600DAB9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465" name="TextBox 1464">
          <a:extLst>
            <a:ext uri="{FF2B5EF4-FFF2-40B4-BE49-F238E27FC236}">
              <a16:creationId xmlns:a16="http://schemas.microsoft.com/office/drawing/2014/main" id="{E7FC4FDE-0260-4067-A8DD-26C2D9095A4A}"/>
            </a:ext>
          </a:extLst>
        </xdr:cNvPr>
        <xdr:cNvSpPr txBox="1"/>
      </xdr:nvSpPr>
      <xdr:spPr>
        <a:xfrm>
          <a:off x="234505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466" name="TextBox 1465">
          <a:extLst>
            <a:ext uri="{FF2B5EF4-FFF2-40B4-BE49-F238E27FC236}">
              <a16:creationId xmlns:a16="http://schemas.microsoft.com/office/drawing/2014/main" id="{3F15CBE0-3883-4F61-8B17-ACBF770287C1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467" name="TextBox 1466">
          <a:extLst>
            <a:ext uri="{FF2B5EF4-FFF2-40B4-BE49-F238E27FC236}">
              <a16:creationId xmlns:a16="http://schemas.microsoft.com/office/drawing/2014/main" id="{6AA003FB-2D1E-4663-BC8F-E8ABE4AAEC43}"/>
            </a:ext>
          </a:extLst>
        </xdr:cNvPr>
        <xdr:cNvSpPr txBox="1"/>
      </xdr:nvSpPr>
      <xdr:spPr>
        <a:xfrm>
          <a:off x="234505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468" name="TextBox 1467">
          <a:extLst>
            <a:ext uri="{FF2B5EF4-FFF2-40B4-BE49-F238E27FC236}">
              <a16:creationId xmlns:a16="http://schemas.microsoft.com/office/drawing/2014/main" id="{DAD9A154-BADF-4EBA-A88E-98142198B5A4}"/>
            </a:ext>
          </a:extLst>
        </xdr:cNvPr>
        <xdr:cNvSpPr txBox="1"/>
      </xdr:nvSpPr>
      <xdr:spPr>
        <a:xfrm>
          <a:off x="234696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469" name="TextBox 1468">
          <a:extLst>
            <a:ext uri="{FF2B5EF4-FFF2-40B4-BE49-F238E27FC236}">
              <a16:creationId xmlns:a16="http://schemas.microsoft.com/office/drawing/2014/main" id="{B92F3C6A-A394-4B99-ACA1-82B1D3E56DF1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470" name="TextBox 1469">
          <a:extLst>
            <a:ext uri="{FF2B5EF4-FFF2-40B4-BE49-F238E27FC236}">
              <a16:creationId xmlns:a16="http://schemas.microsoft.com/office/drawing/2014/main" id="{4C623BB3-4F06-4276-B378-30866BBC5FA3}"/>
            </a:ext>
          </a:extLst>
        </xdr:cNvPr>
        <xdr:cNvSpPr txBox="1"/>
      </xdr:nvSpPr>
      <xdr:spPr>
        <a:xfrm>
          <a:off x="234505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471" name="TextBox 1470">
          <a:extLst>
            <a:ext uri="{FF2B5EF4-FFF2-40B4-BE49-F238E27FC236}">
              <a16:creationId xmlns:a16="http://schemas.microsoft.com/office/drawing/2014/main" id="{FD96C0AF-AD53-42FD-BD05-E4706F66E6D9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472" name="TextBox 1471">
          <a:extLst>
            <a:ext uri="{FF2B5EF4-FFF2-40B4-BE49-F238E27FC236}">
              <a16:creationId xmlns:a16="http://schemas.microsoft.com/office/drawing/2014/main" id="{88028905-6A39-4052-B276-D13D5F89D703}"/>
            </a:ext>
          </a:extLst>
        </xdr:cNvPr>
        <xdr:cNvSpPr txBox="1"/>
      </xdr:nvSpPr>
      <xdr:spPr>
        <a:xfrm>
          <a:off x="234505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473" name="TextBox 1472">
          <a:extLst>
            <a:ext uri="{FF2B5EF4-FFF2-40B4-BE49-F238E27FC236}">
              <a16:creationId xmlns:a16="http://schemas.microsoft.com/office/drawing/2014/main" id="{C87A5A38-729F-4CE8-80DD-70C16C439B52}"/>
            </a:ext>
          </a:extLst>
        </xdr:cNvPr>
        <xdr:cNvSpPr txBox="1"/>
      </xdr:nvSpPr>
      <xdr:spPr>
        <a:xfrm>
          <a:off x="234696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474" name="TextBox 1473">
          <a:extLst>
            <a:ext uri="{FF2B5EF4-FFF2-40B4-BE49-F238E27FC236}">
              <a16:creationId xmlns:a16="http://schemas.microsoft.com/office/drawing/2014/main" id="{9895F4C0-5F47-4D87-9966-0CAB41CCDF80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475" name="TextBox 1474">
          <a:extLst>
            <a:ext uri="{FF2B5EF4-FFF2-40B4-BE49-F238E27FC236}">
              <a16:creationId xmlns:a16="http://schemas.microsoft.com/office/drawing/2014/main" id="{6E0AEE8D-BDB1-4344-9132-873298FD02D7}"/>
            </a:ext>
          </a:extLst>
        </xdr:cNvPr>
        <xdr:cNvSpPr txBox="1"/>
      </xdr:nvSpPr>
      <xdr:spPr>
        <a:xfrm>
          <a:off x="234505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476" name="TextBox 1475">
          <a:extLst>
            <a:ext uri="{FF2B5EF4-FFF2-40B4-BE49-F238E27FC236}">
              <a16:creationId xmlns:a16="http://schemas.microsoft.com/office/drawing/2014/main" id="{8682C4CF-F9AF-4797-81EA-B86E23592323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477" name="TextBox 1476">
          <a:extLst>
            <a:ext uri="{FF2B5EF4-FFF2-40B4-BE49-F238E27FC236}">
              <a16:creationId xmlns:a16="http://schemas.microsoft.com/office/drawing/2014/main" id="{50834D81-5B9A-4166-AFE7-DB7E22B65C3A}"/>
            </a:ext>
          </a:extLst>
        </xdr:cNvPr>
        <xdr:cNvSpPr txBox="1"/>
      </xdr:nvSpPr>
      <xdr:spPr>
        <a:xfrm>
          <a:off x="234505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478" name="TextBox 1477">
          <a:extLst>
            <a:ext uri="{FF2B5EF4-FFF2-40B4-BE49-F238E27FC236}">
              <a16:creationId xmlns:a16="http://schemas.microsoft.com/office/drawing/2014/main" id="{8145E857-DEF9-40DA-AAFE-316ED7D51A6A}"/>
            </a:ext>
          </a:extLst>
        </xdr:cNvPr>
        <xdr:cNvSpPr txBox="1"/>
      </xdr:nvSpPr>
      <xdr:spPr>
        <a:xfrm>
          <a:off x="234696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479" name="TextBox 1478">
          <a:extLst>
            <a:ext uri="{FF2B5EF4-FFF2-40B4-BE49-F238E27FC236}">
              <a16:creationId xmlns:a16="http://schemas.microsoft.com/office/drawing/2014/main" id="{9DB6D84E-348A-44DA-A5E5-2E252D7B66EA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480" name="TextBox 1479">
          <a:extLst>
            <a:ext uri="{FF2B5EF4-FFF2-40B4-BE49-F238E27FC236}">
              <a16:creationId xmlns:a16="http://schemas.microsoft.com/office/drawing/2014/main" id="{D01A7C1E-AFC8-4D59-BB35-99444A929C5C}"/>
            </a:ext>
          </a:extLst>
        </xdr:cNvPr>
        <xdr:cNvSpPr txBox="1"/>
      </xdr:nvSpPr>
      <xdr:spPr>
        <a:xfrm>
          <a:off x="234505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481" name="TextBox 1480">
          <a:extLst>
            <a:ext uri="{FF2B5EF4-FFF2-40B4-BE49-F238E27FC236}">
              <a16:creationId xmlns:a16="http://schemas.microsoft.com/office/drawing/2014/main" id="{7F40A8E5-3B20-423E-8303-DC7581AB8F22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482" name="TextBox 1481">
          <a:extLst>
            <a:ext uri="{FF2B5EF4-FFF2-40B4-BE49-F238E27FC236}">
              <a16:creationId xmlns:a16="http://schemas.microsoft.com/office/drawing/2014/main" id="{B4382503-6F01-45E8-959E-12A988788770}"/>
            </a:ext>
          </a:extLst>
        </xdr:cNvPr>
        <xdr:cNvSpPr txBox="1"/>
      </xdr:nvSpPr>
      <xdr:spPr>
        <a:xfrm>
          <a:off x="234505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483" name="TextBox 1482">
          <a:extLst>
            <a:ext uri="{FF2B5EF4-FFF2-40B4-BE49-F238E27FC236}">
              <a16:creationId xmlns:a16="http://schemas.microsoft.com/office/drawing/2014/main" id="{A25230ED-E241-4439-9E0C-D39E77F97D0D}"/>
            </a:ext>
          </a:extLst>
        </xdr:cNvPr>
        <xdr:cNvSpPr txBox="1"/>
      </xdr:nvSpPr>
      <xdr:spPr>
        <a:xfrm>
          <a:off x="234696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484" name="TextBox 1483">
          <a:extLst>
            <a:ext uri="{FF2B5EF4-FFF2-40B4-BE49-F238E27FC236}">
              <a16:creationId xmlns:a16="http://schemas.microsoft.com/office/drawing/2014/main" id="{792637F2-D1D6-4024-940A-5B5AC6150611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485" name="TextBox 1484">
          <a:extLst>
            <a:ext uri="{FF2B5EF4-FFF2-40B4-BE49-F238E27FC236}">
              <a16:creationId xmlns:a16="http://schemas.microsoft.com/office/drawing/2014/main" id="{C6A5FD10-5EA2-48A8-963C-6AC6EE47688B}"/>
            </a:ext>
          </a:extLst>
        </xdr:cNvPr>
        <xdr:cNvSpPr txBox="1"/>
      </xdr:nvSpPr>
      <xdr:spPr>
        <a:xfrm>
          <a:off x="234505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486" name="TextBox 1485">
          <a:extLst>
            <a:ext uri="{FF2B5EF4-FFF2-40B4-BE49-F238E27FC236}">
              <a16:creationId xmlns:a16="http://schemas.microsoft.com/office/drawing/2014/main" id="{E1556983-3956-4CBC-9995-4936ED106716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487" name="TextBox 1486">
          <a:extLst>
            <a:ext uri="{FF2B5EF4-FFF2-40B4-BE49-F238E27FC236}">
              <a16:creationId xmlns:a16="http://schemas.microsoft.com/office/drawing/2014/main" id="{F17E954E-79F0-42AF-AFAF-8712E9440B3A}"/>
            </a:ext>
          </a:extLst>
        </xdr:cNvPr>
        <xdr:cNvSpPr txBox="1"/>
      </xdr:nvSpPr>
      <xdr:spPr>
        <a:xfrm>
          <a:off x="234505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488" name="TextBox 1487">
          <a:extLst>
            <a:ext uri="{FF2B5EF4-FFF2-40B4-BE49-F238E27FC236}">
              <a16:creationId xmlns:a16="http://schemas.microsoft.com/office/drawing/2014/main" id="{ED591382-B530-4A1F-BC1C-8635215B1BA1}"/>
            </a:ext>
          </a:extLst>
        </xdr:cNvPr>
        <xdr:cNvSpPr txBox="1"/>
      </xdr:nvSpPr>
      <xdr:spPr>
        <a:xfrm>
          <a:off x="234696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489" name="TextBox 1488">
          <a:extLst>
            <a:ext uri="{FF2B5EF4-FFF2-40B4-BE49-F238E27FC236}">
              <a16:creationId xmlns:a16="http://schemas.microsoft.com/office/drawing/2014/main" id="{860F2489-39C8-48F9-95E4-3C653417094B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490" name="TextBox 1489">
          <a:extLst>
            <a:ext uri="{FF2B5EF4-FFF2-40B4-BE49-F238E27FC236}">
              <a16:creationId xmlns:a16="http://schemas.microsoft.com/office/drawing/2014/main" id="{491A2207-9EB0-4E99-A222-A65310A3C9B5}"/>
            </a:ext>
          </a:extLst>
        </xdr:cNvPr>
        <xdr:cNvSpPr txBox="1"/>
      </xdr:nvSpPr>
      <xdr:spPr>
        <a:xfrm>
          <a:off x="234505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491" name="TextBox 1490">
          <a:extLst>
            <a:ext uri="{FF2B5EF4-FFF2-40B4-BE49-F238E27FC236}">
              <a16:creationId xmlns:a16="http://schemas.microsoft.com/office/drawing/2014/main" id="{A51798B1-B8F6-4422-BD89-843E9D316654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492" name="TextBox 1491">
          <a:extLst>
            <a:ext uri="{FF2B5EF4-FFF2-40B4-BE49-F238E27FC236}">
              <a16:creationId xmlns:a16="http://schemas.microsoft.com/office/drawing/2014/main" id="{C75EC14B-B614-4206-9CE0-755A6BA24ACB}"/>
            </a:ext>
          </a:extLst>
        </xdr:cNvPr>
        <xdr:cNvSpPr txBox="1"/>
      </xdr:nvSpPr>
      <xdr:spPr>
        <a:xfrm>
          <a:off x="234505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493" name="TextBox 1492">
          <a:extLst>
            <a:ext uri="{FF2B5EF4-FFF2-40B4-BE49-F238E27FC236}">
              <a16:creationId xmlns:a16="http://schemas.microsoft.com/office/drawing/2014/main" id="{70171870-1AC8-4A3C-B6F7-3E2C5118622D}"/>
            </a:ext>
          </a:extLst>
        </xdr:cNvPr>
        <xdr:cNvSpPr txBox="1"/>
      </xdr:nvSpPr>
      <xdr:spPr>
        <a:xfrm>
          <a:off x="234696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494" name="TextBox 1493">
          <a:extLst>
            <a:ext uri="{FF2B5EF4-FFF2-40B4-BE49-F238E27FC236}">
              <a16:creationId xmlns:a16="http://schemas.microsoft.com/office/drawing/2014/main" id="{09EBA9D6-16DB-4F70-A079-EB1F9EFF18BD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495" name="TextBox 1494">
          <a:extLst>
            <a:ext uri="{FF2B5EF4-FFF2-40B4-BE49-F238E27FC236}">
              <a16:creationId xmlns:a16="http://schemas.microsoft.com/office/drawing/2014/main" id="{351CFF4D-754C-4E26-9FD4-9D05974463AB}"/>
            </a:ext>
          </a:extLst>
        </xdr:cNvPr>
        <xdr:cNvSpPr txBox="1"/>
      </xdr:nvSpPr>
      <xdr:spPr>
        <a:xfrm>
          <a:off x="234505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496" name="TextBox 1495">
          <a:extLst>
            <a:ext uri="{FF2B5EF4-FFF2-40B4-BE49-F238E27FC236}">
              <a16:creationId xmlns:a16="http://schemas.microsoft.com/office/drawing/2014/main" id="{9B1E65BF-B270-4DBB-A5A3-73F9BA174897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497" name="TextBox 1496">
          <a:extLst>
            <a:ext uri="{FF2B5EF4-FFF2-40B4-BE49-F238E27FC236}">
              <a16:creationId xmlns:a16="http://schemas.microsoft.com/office/drawing/2014/main" id="{9182D6BB-5871-4998-9088-398157CB44AF}"/>
            </a:ext>
          </a:extLst>
        </xdr:cNvPr>
        <xdr:cNvSpPr txBox="1"/>
      </xdr:nvSpPr>
      <xdr:spPr>
        <a:xfrm>
          <a:off x="234505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498" name="TextBox 1497">
          <a:extLst>
            <a:ext uri="{FF2B5EF4-FFF2-40B4-BE49-F238E27FC236}">
              <a16:creationId xmlns:a16="http://schemas.microsoft.com/office/drawing/2014/main" id="{A0CF4769-57C0-4B7B-B846-3D2A8EE1B634}"/>
            </a:ext>
          </a:extLst>
        </xdr:cNvPr>
        <xdr:cNvSpPr txBox="1"/>
      </xdr:nvSpPr>
      <xdr:spPr>
        <a:xfrm>
          <a:off x="234696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499" name="TextBox 1498">
          <a:extLst>
            <a:ext uri="{FF2B5EF4-FFF2-40B4-BE49-F238E27FC236}">
              <a16:creationId xmlns:a16="http://schemas.microsoft.com/office/drawing/2014/main" id="{0306F017-DA06-400F-8151-6AD2BF639A1B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500" name="TextBox 1499">
          <a:extLst>
            <a:ext uri="{FF2B5EF4-FFF2-40B4-BE49-F238E27FC236}">
              <a16:creationId xmlns:a16="http://schemas.microsoft.com/office/drawing/2014/main" id="{754F8E13-D899-4F76-88DE-DFB5A5E27E63}"/>
            </a:ext>
          </a:extLst>
        </xdr:cNvPr>
        <xdr:cNvSpPr txBox="1"/>
      </xdr:nvSpPr>
      <xdr:spPr>
        <a:xfrm>
          <a:off x="234505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501" name="TextBox 1500">
          <a:extLst>
            <a:ext uri="{FF2B5EF4-FFF2-40B4-BE49-F238E27FC236}">
              <a16:creationId xmlns:a16="http://schemas.microsoft.com/office/drawing/2014/main" id="{AB9D6579-B39C-47FC-B180-F8ADD4941BA6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502" name="TextBox 1501">
          <a:extLst>
            <a:ext uri="{FF2B5EF4-FFF2-40B4-BE49-F238E27FC236}">
              <a16:creationId xmlns:a16="http://schemas.microsoft.com/office/drawing/2014/main" id="{150060ED-6856-4354-87F2-07D1AF173BCE}"/>
            </a:ext>
          </a:extLst>
        </xdr:cNvPr>
        <xdr:cNvSpPr txBox="1"/>
      </xdr:nvSpPr>
      <xdr:spPr>
        <a:xfrm>
          <a:off x="234505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503" name="TextBox 1502">
          <a:extLst>
            <a:ext uri="{FF2B5EF4-FFF2-40B4-BE49-F238E27FC236}">
              <a16:creationId xmlns:a16="http://schemas.microsoft.com/office/drawing/2014/main" id="{3E135FE8-191D-4D3E-B4B4-09A4C37F53A7}"/>
            </a:ext>
          </a:extLst>
        </xdr:cNvPr>
        <xdr:cNvSpPr txBox="1"/>
      </xdr:nvSpPr>
      <xdr:spPr>
        <a:xfrm>
          <a:off x="234696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504" name="TextBox 1503">
          <a:extLst>
            <a:ext uri="{FF2B5EF4-FFF2-40B4-BE49-F238E27FC236}">
              <a16:creationId xmlns:a16="http://schemas.microsoft.com/office/drawing/2014/main" id="{657DA2C1-C8B7-47DA-B4AA-55D4699A6BAC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505" name="TextBox 1504">
          <a:extLst>
            <a:ext uri="{FF2B5EF4-FFF2-40B4-BE49-F238E27FC236}">
              <a16:creationId xmlns:a16="http://schemas.microsoft.com/office/drawing/2014/main" id="{91151D03-D2C9-4EAD-ABCC-DA79EBE2429F}"/>
            </a:ext>
          </a:extLst>
        </xdr:cNvPr>
        <xdr:cNvSpPr txBox="1"/>
      </xdr:nvSpPr>
      <xdr:spPr>
        <a:xfrm>
          <a:off x="234505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506" name="TextBox 1505">
          <a:extLst>
            <a:ext uri="{FF2B5EF4-FFF2-40B4-BE49-F238E27FC236}">
              <a16:creationId xmlns:a16="http://schemas.microsoft.com/office/drawing/2014/main" id="{1DADDA16-7731-4CB5-9140-C2D1B7278284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507" name="TextBox 1506">
          <a:extLst>
            <a:ext uri="{FF2B5EF4-FFF2-40B4-BE49-F238E27FC236}">
              <a16:creationId xmlns:a16="http://schemas.microsoft.com/office/drawing/2014/main" id="{1BA39EF6-55A5-4A4E-B236-46EEF336B645}"/>
            </a:ext>
          </a:extLst>
        </xdr:cNvPr>
        <xdr:cNvSpPr txBox="1"/>
      </xdr:nvSpPr>
      <xdr:spPr>
        <a:xfrm>
          <a:off x="234505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508" name="TextBox 1507">
          <a:extLst>
            <a:ext uri="{FF2B5EF4-FFF2-40B4-BE49-F238E27FC236}">
              <a16:creationId xmlns:a16="http://schemas.microsoft.com/office/drawing/2014/main" id="{EB7B51F7-9563-44F1-9E9C-D9E7270C5426}"/>
            </a:ext>
          </a:extLst>
        </xdr:cNvPr>
        <xdr:cNvSpPr txBox="1"/>
      </xdr:nvSpPr>
      <xdr:spPr>
        <a:xfrm>
          <a:off x="234696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509" name="TextBox 1508">
          <a:extLst>
            <a:ext uri="{FF2B5EF4-FFF2-40B4-BE49-F238E27FC236}">
              <a16:creationId xmlns:a16="http://schemas.microsoft.com/office/drawing/2014/main" id="{B4A92F53-E145-471E-90CD-158E93395F6C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510" name="TextBox 1509">
          <a:extLst>
            <a:ext uri="{FF2B5EF4-FFF2-40B4-BE49-F238E27FC236}">
              <a16:creationId xmlns:a16="http://schemas.microsoft.com/office/drawing/2014/main" id="{F351B5D7-7678-4D5C-82A4-152F1B5F392E}"/>
            </a:ext>
          </a:extLst>
        </xdr:cNvPr>
        <xdr:cNvSpPr txBox="1"/>
      </xdr:nvSpPr>
      <xdr:spPr>
        <a:xfrm>
          <a:off x="234505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511" name="TextBox 1510">
          <a:extLst>
            <a:ext uri="{FF2B5EF4-FFF2-40B4-BE49-F238E27FC236}">
              <a16:creationId xmlns:a16="http://schemas.microsoft.com/office/drawing/2014/main" id="{4F6153CA-D258-4569-95CC-72C3CDDF43CB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512" name="TextBox 1511">
          <a:extLst>
            <a:ext uri="{FF2B5EF4-FFF2-40B4-BE49-F238E27FC236}">
              <a16:creationId xmlns:a16="http://schemas.microsoft.com/office/drawing/2014/main" id="{47B383D5-559E-4A1F-A24D-0440077B7939}"/>
            </a:ext>
          </a:extLst>
        </xdr:cNvPr>
        <xdr:cNvSpPr txBox="1"/>
      </xdr:nvSpPr>
      <xdr:spPr>
        <a:xfrm>
          <a:off x="234505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513" name="TextBox 1512">
          <a:extLst>
            <a:ext uri="{FF2B5EF4-FFF2-40B4-BE49-F238E27FC236}">
              <a16:creationId xmlns:a16="http://schemas.microsoft.com/office/drawing/2014/main" id="{689123B4-8E6C-4403-BBF8-BA0F00F5E25A}"/>
            </a:ext>
          </a:extLst>
        </xdr:cNvPr>
        <xdr:cNvSpPr txBox="1"/>
      </xdr:nvSpPr>
      <xdr:spPr>
        <a:xfrm>
          <a:off x="234696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514" name="TextBox 1513">
          <a:extLst>
            <a:ext uri="{FF2B5EF4-FFF2-40B4-BE49-F238E27FC236}">
              <a16:creationId xmlns:a16="http://schemas.microsoft.com/office/drawing/2014/main" id="{4F4F5D24-9F54-4502-8B30-1024A0DC6042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515" name="TextBox 1514">
          <a:extLst>
            <a:ext uri="{FF2B5EF4-FFF2-40B4-BE49-F238E27FC236}">
              <a16:creationId xmlns:a16="http://schemas.microsoft.com/office/drawing/2014/main" id="{FF1DCE8A-80B7-4512-B505-F09D6709B2C8}"/>
            </a:ext>
          </a:extLst>
        </xdr:cNvPr>
        <xdr:cNvSpPr txBox="1"/>
      </xdr:nvSpPr>
      <xdr:spPr>
        <a:xfrm>
          <a:off x="234505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516" name="TextBox 1515">
          <a:extLst>
            <a:ext uri="{FF2B5EF4-FFF2-40B4-BE49-F238E27FC236}">
              <a16:creationId xmlns:a16="http://schemas.microsoft.com/office/drawing/2014/main" id="{F6124862-CC50-4C1A-BDD0-3F824C78AD77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517" name="TextBox 1516">
          <a:extLst>
            <a:ext uri="{FF2B5EF4-FFF2-40B4-BE49-F238E27FC236}">
              <a16:creationId xmlns:a16="http://schemas.microsoft.com/office/drawing/2014/main" id="{1AA5A502-6123-421C-8682-348CBE169AB4}"/>
            </a:ext>
          </a:extLst>
        </xdr:cNvPr>
        <xdr:cNvSpPr txBox="1"/>
      </xdr:nvSpPr>
      <xdr:spPr>
        <a:xfrm>
          <a:off x="234505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518" name="TextBox 1517">
          <a:extLst>
            <a:ext uri="{FF2B5EF4-FFF2-40B4-BE49-F238E27FC236}">
              <a16:creationId xmlns:a16="http://schemas.microsoft.com/office/drawing/2014/main" id="{247AF6A3-21CE-4F74-94A8-71FFCD423D59}"/>
            </a:ext>
          </a:extLst>
        </xdr:cNvPr>
        <xdr:cNvSpPr txBox="1"/>
      </xdr:nvSpPr>
      <xdr:spPr>
        <a:xfrm>
          <a:off x="234696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519" name="TextBox 1518">
          <a:extLst>
            <a:ext uri="{FF2B5EF4-FFF2-40B4-BE49-F238E27FC236}">
              <a16:creationId xmlns:a16="http://schemas.microsoft.com/office/drawing/2014/main" id="{28B44E86-48C7-41B3-B2B6-D616750F6C15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520" name="TextBox 1519">
          <a:extLst>
            <a:ext uri="{FF2B5EF4-FFF2-40B4-BE49-F238E27FC236}">
              <a16:creationId xmlns:a16="http://schemas.microsoft.com/office/drawing/2014/main" id="{4209294C-1978-4F60-8C78-616724C024B7}"/>
            </a:ext>
          </a:extLst>
        </xdr:cNvPr>
        <xdr:cNvSpPr txBox="1"/>
      </xdr:nvSpPr>
      <xdr:spPr>
        <a:xfrm>
          <a:off x="234505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521" name="TextBox 1520">
          <a:extLst>
            <a:ext uri="{FF2B5EF4-FFF2-40B4-BE49-F238E27FC236}">
              <a16:creationId xmlns:a16="http://schemas.microsoft.com/office/drawing/2014/main" id="{F88F0AE4-EE89-41BB-BB5D-F54EED892542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522" name="TextBox 1521">
          <a:extLst>
            <a:ext uri="{FF2B5EF4-FFF2-40B4-BE49-F238E27FC236}">
              <a16:creationId xmlns:a16="http://schemas.microsoft.com/office/drawing/2014/main" id="{24BE443E-7F59-4BA2-A4FD-98814B1166C2}"/>
            </a:ext>
          </a:extLst>
        </xdr:cNvPr>
        <xdr:cNvSpPr txBox="1"/>
      </xdr:nvSpPr>
      <xdr:spPr>
        <a:xfrm>
          <a:off x="234505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523" name="TextBox 1522">
          <a:extLst>
            <a:ext uri="{FF2B5EF4-FFF2-40B4-BE49-F238E27FC236}">
              <a16:creationId xmlns:a16="http://schemas.microsoft.com/office/drawing/2014/main" id="{77144DF9-3DA1-49F4-B08B-4F0203DC3EDE}"/>
            </a:ext>
          </a:extLst>
        </xdr:cNvPr>
        <xdr:cNvSpPr txBox="1"/>
      </xdr:nvSpPr>
      <xdr:spPr>
        <a:xfrm>
          <a:off x="234696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524" name="TextBox 1523">
          <a:extLst>
            <a:ext uri="{FF2B5EF4-FFF2-40B4-BE49-F238E27FC236}">
              <a16:creationId xmlns:a16="http://schemas.microsoft.com/office/drawing/2014/main" id="{AC1BF9B1-1EB6-490C-9DE2-2E8BA2064E0D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525" name="TextBox 1524">
          <a:extLst>
            <a:ext uri="{FF2B5EF4-FFF2-40B4-BE49-F238E27FC236}">
              <a16:creationId xmlns:a16="http://schemas.microsoft.com/office/drawing/2014/main" id="{ABF7EB4D-F952-49F9-9D3B-936FCEEB4EF1}"/>
            </a:ext>
          </a:extLst>
        </xdr:cNvPr>
        <xdr:cNvSpPr txBox="1"/>
      </xdr:nvSpPr>
      <xdr:spPr>
        <a:xfrm>
          <a:off x="234505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526" name="TextBox 1525">
          <a:extLst>
            <a:ext uri="{FF2B5EF4-FFF2-40B4-BE49-F238E27FC236}">
              <a16:creationId xmlns:a16="http://schemas.microsoft.com/office/drawing/2014/main" id="{672F82E9-8509-4A43-9D6F-58561941B9B8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527" name="TextBox 1526">
          <a:extLst>
            <a:ext uri="{FF2B5EF4-FFF2-40B4-BE49-F238E27FC236}">
              <a16:creationId xmlns:a16="http://schemas.microsoft.com/office/drawing/2014/main" id="{4060D4DB-2135-4317-B67C-EAD3CAF16CA0}"/>
            </a:ext>
          </a:extLst>
        </xdr:cNvPr>
        <xdr:cNvSpPr txBox="1"/>
      </xdr:nvSpPr>
      <xdr:spPr>
        <a:xfrm>
          <a:off x="234505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528" name="TextBox 1527">
          <a:extLst>
            <a:ext uri="{FF2B5EF4-FFF2-40B4-BE49-F238E27FC236}">
              <a16:creationId xmlns:a16="http://schemas.microsoft.com/office/drawing/2014/main" id="{C9367FBE-404E-400A-9C5F-22267D40DF0D}"/>
            </a:ext>
          </a:extLst>
        </xdr:cNvPr>
        <xdr:cNvSpPr txBox="1"/>
      </xdr:nvSpPr>
      <xdr:spPr>
        <a:xfrm>
          <a:off x="234696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529" name="TextBox 1528">
          <a:extLst>
            <a:ext uri="{FF2B5EF4-FFF2-40B4-BE49-F238E27FC236}">
              <a16:creationId xmlns:a16="http://schemas.microsoft.com/office/drawing/2014/main" id="{FF0EBB24-C631-4A84-BAFC-90803EAB68E3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530" name="TextBox 1529">
          <a:extLst>
            <a:ext uri="{FF2B5EF4-FFF2-40B4-BE49-F238E27FC236}">
              <a16:creationId xmlns:a16="http://schemas.microsoft.com/office/drawing/2014/main" id="{24027507-BD6E-4B63-9CBC-7CD341F4FC5C}"/>
            </a:ext>
          </a:extLst>
        </xdr:cNvPr>
        <xdr:cNvSpPr txBox="1"/>
      </xdr:nvSpPr>
      <xdr:spPr>
        <a:xfrm>
          <a:off x="234505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531" name="TextBox 1530">
          <a:extLst>
            <a:ext uri="{FF2B5EF4-FFF2-40B4-BE49-F238E27FC236}">
              <a16:creationId xmlns:a16="http://schemas.microsoft.com/office/drawing/2014/main" id="{D502F3E3-229B-4632-B38A-0D5923581E14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532" name="TextBox 1531">
          <a:extLst>
            <a:ext uri="{FF2B5EF4-FFF2-40B4-BE49-F238E27FC236}">
              <a16:creationId xmlns:a16="http://schemas.microsoft.com/office/drawing/2014/main" id="{D42B0D1D-C613-4D58-87AA-BE5C6431213E}"/>
            </a:ext>
          </a:extLst>
        </xdr:cNvPr>
        <xdr:cNvSpPr txBox="1"/>
      </xdr:nvSpPr>
      <xdr:spPr>
        <a:xfrm>
          <a:off x="234505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533" name="TextBox 1532">
          <a:extLst>
            <a:ext uri="{FF2B5EF4-FFF2-40B4-BE49-F238E27FC236}">
              <a16:creationId xmlns:a16="http://schemas.microsoft.com/office/drawing/2014/main" id="{CD5D1349-D69F-4722-807D-855575299A5B}"/>
            </a:ext>
          </a:extLst>
        </xdr:cNvPr>
        <xdr:cNvSpPr txBox="1"/>
      </xdr:nvSpPr>
      <xdr:spPr>
        <a:xfrm>
          <a:off x="234696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534" name="TextBox 1533">
          <a:extLst>
            <a:ext uri="{FF2B5EF4-FFF2-40B4-BE49-F238E27FC236}">
              <a16:creationId xmlns:a16="http://schemas.microsoft.com/office/drawing/2014/main" id="{7EDD5500-9249-48F5-864B-514AECA9D82A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535" name="TextBox 1534">
          <a:extLst>
            <a:ext uri="{FF2B5EF4-FFF2-40B4-BE49-F238E27FC236}">
              <a16:creationId xmlns:a16="http://schemas.microsoft.com/office/drawing/2014/main" id="{4CBCB046-C84E-48D3-B109-1E6C0829B67A}"/>
            </a:ext>
          </a:extLst>
        </xdr:cNvPr>
        <xdr:cNvSpPr txBox="1"/>
      </xdr:nvSpPr>
      <xdr:spPr>
        <a:xfrm>
          <a:off x="234505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536" name="TextBox 1535">
          <a:extLst>
            <a:ext uri="{FF2B5EF4-FFF2-40B4-BE49-F238E27FC236}">
              <a16:creationId xmlns:a16="http://schemas.microsoft.com/office/drawing/2014/main" id="{E57D0C11-A04A-4845-A25A-38FFBB7AECFC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537" name="TextBox 1536">
          <a:extLst>
            <a:ext uri="{FF2B5EF4-FFF2-40B4-BE49-F238E27FC236}">
              <a16:creationId xmlns:a16="http://schemas.microsoft.com/office/drawing/2014/main" id="{9D4634F9-EC8D-4F97-96DA-D6185AAFAA82}"/>
            </a:ext>
          </a:extLst>
        </xdr:cNvPr>
        <xdr:cNvSpPr txBox="1"/>
      </xdr:nvSpPr>
      <xdr:spPr>
        <a:xfrm>
          <a:off x="234505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538" name="TextBox 1537">
          <a:extLst>
            <a:ext uri="{FF2B5EF4-FFF2-40B4-BE49-F238E27FC236}">
              <a16:creationId xmlns:a16="http://schemas.microsoft.com/office/drawing/2014/main" id="{6769D68F-05E5-437D-9BBE-1411AEDD52BB}"/>
            </a:ext>
          </a:extLst>
        </xdr:cNvPr>
        <xdr:cNvSpPr txBox="1"/>
      </xdr:nvSpPr>
      <xdr:spPr>
        <a:xfrm>
          <a:off x="234696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539" name="TextBox 1538">
          <a:extLst>
            <a:ext uri="{FF2B5EF4-FFF2-40B4-BE49-F238E27FC236}">
              <a16:creationId xmlns:a16="http://schemas.microsoft.com/office/drawing/2014/main" id="{F2E01A56-1308-48A3-A4B6-461EEF76AF98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540" name="TextBox 1539">
          <a:extLst>
            <a:ext uri="{FF2B5EF4-FFF2-40B4-BE49-F238E27FC236}">
              <a16:creationId xmlns:a16="http://schemas.microsoft.com/office/drawing/2014/main" id="{453BC616-79CA-423A-AF6A-0F2584A9983E}"/>
            </a:ext>
          </a:extLst>
        </xdr:cNvPr>
        <xdr:cNvSpPr txBox="1"/>
      </xdr:nvSpPr>
      <xdr:spPr>
        <a:xfrm>
          <a:off x="234505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541" name="TextBox 1540">
          <a:extLst>
            <a:ext uri="{FF2B5EF4-FFF2-40B4-BE49-F238E27FC236}">
              <a16:creationId xmlns:a16="http://schemas.microsoft.com/office/drawing/2014/main" id="{3E76A5EE-B235-4691-8A80-D36C185AD6BB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542" name="TextBox 1541">
          <a:extLst>
            <a:ext uri="{FF2B5EF4-FFF2-40B4-BE49-F238E27FC236}">
              <a16:creationId xmlns:a16="http://schemas.microsoft.com/office/drawing/2014/main" id="{70CBF6C6-3CE5-46F6-828F-54D6B7722D39}"/>
            </a:ext>
          </a:extLst>
        </xdr:cNvPr>
        <xdr:cNvSpPr txBox="1"/>
      </xdr:nvSpPr>
      <xdr:spPr>
        <a:xfrm>
          <a:off x="234505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543" name="TextBox 1542">
          <a:extLst>
            <a:ext uri="{FF2B5EF4-FFF2-40B4-BE49-F238E27FC236}">
              <a16:creationId xmlns:a16="http://schemas.microsoft.com/office/drawing/2014/main" id="{8E34D880-9E3C-45FA-BC1B-9F08A29A7A54}"/>
            </a:ext>
          </a:extLst>
        </xdr:cNvPr>
        <xdr:cNvSpPr txBox="1"/>
      </xdr:nvSpPr>
      <xdr:spPr>
        <a:xfrm>
          <a:off x="234696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544" name="TextBox 1543">
          <a:extLst>
            <a:ext uri="{FF2B5EF4-FFF2-40B4-BE49-F238E27FC236}">
              <a16:creationId xmlns:a16="http://schemas.microsoft.com/office/drawing/2014/main" id="{D0D5F6DC-4510-4D0C-97C1-9C011DBF98B0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545" name="TextBox 1544">
          <a:extLst>
            <a:ext uri="{FF2B5EF4-FFF2-40B4-BE49-F238E27FC236}">
              <a16:creationId xmlns:a16="http://schemas.microsoft.com/office/drawing/2014/main" id="{3B31E583-8851-4428-B795-B8A324755446}"/>
            </a:ext>
          </a:extLst>
        </xdr:cNvPr>
        <xdr:cNvSpPr txBox="1"/>
      </xdr:nvSpPr>
      <xdr:spPr>
        <a:xfrm>
          <a:off x="234505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546" name="TextBox 1545">
          <a:extLst>
            <a:ext uri="{FF2B5EF4-FFF2-40B4-BE49-F238E27FC236}">
              <a16:creationId xmlns:a16="http://schemas.microsoft.com/office/drawing/2014/main" id="{36A006F6-49CC-4F4F-9A38-98A881BAE070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547" name="TextBox 1546">
          <a:extLst>
            <a:ext uri="{FF2B5EF4-FFF2-40B4-BE49-F238E27FC236}">
              <a16:creationId xmlns:a16="http://schemas.microsoft.com/office/drawing/2014/main" id="{12FCA243-E39D-4413-98C7-48EE4D5A1220}"/>
            </a:ext>
          </a:extLst>
        </xdr:cNvPr>
        <xdr:cNvSpPr txBox="1"/>
      </xdr:nvSpPr>
      <xdr:spPr>
        <a:xfrm>
          <a:off x="234505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548" name="TextBox 1547">
          <a:extLst>
            <a:ext uri="{FF2B5EF4-FFF2-40B4-BE49-F238E27FC236}">
              <a16:creationId xmlns:a16="http://schemas.microsoft.com/office/drawing/2014/main" id="{AFD407F4-D3B5-43E9-9A42-5C763C11946B}"/>
            </a:ext>
          </a:extLst>
        </xdr:cNvPr>
        <xdr:cNvSpPr txBox="1"/>
      </xdr:nvSpPr>
      <xdr:spPr>
        <a:xfrm>
          <a:off x="234696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549" name="TextBox 1548">
          <a:extLst>
            <a:ext uri="{FF2B5EF4-FFF2-40B4-BE49-F238E27FC236}">
              <a16:creationId xmlns:a16="http://schemas.microsoft.com/office/drawing/2014/main" id="{BF7A6590-EED1-42CA-B70A-83A3339ECADA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550" name="TextBox 1549">
          <a:extLst>
            <a:ext uri="{FF2B5EF4-FFF2-40B4-BE49-F238E27FC236}">
              <a16:creationId xmlns:a16="http://schemas.microsoft.com/office/drawing/2014/main" id="{184CA187-E9C7-4816-9BC0-DBBFB5DDE94B}"/>
            </a:ext>
          </a:extLst>
        </xdr:cNvPr>
        <xdr:cNvSpPr txBox="1"/>
      </xdr:nvSpPr>
      <xdr:spPr>
        <a:xfrm>
          <a:off x="234505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551" name="TextBox 1550">
          <a:extLst>
            <a:ext uri="{FF2B5EF4-FFF2-40B4-BE49-F238E27FC236}">
              <a16:creationId xmlns:a16="http://schemas.microsoft.com/office/drawing/2014/main" id="{A000AA9E-46F0-4A4C-B055-A13B8398522D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552" name="TextBox 1551">
          <a:extLst>
            <a:ext uri="{FF2B5EF4-FFF2-40B4-BE49-F238E27FC236}">
              <a16:creationId xmlns:a16="http://schemas.microsoft.com/office/drawing/2014/main" id="{A33CD4AE-765A-4877-93D0-934C9092A017}"/>
            </a:ext>
          </a:extLst>
        </xdr:cNvPr>
        <xdr:cNvSpPr txBox="1"/>
      </xdr:nvSpPr>
      <xdr:spPr>
        <a:xfrm>
          <a:off x="234505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553" name="TextBox 1552">
          <a:extLst>
            <a:ext uri="{FF2B5EF4-FFF2-40B4-BE49-F238E27FC236}">
              <a16:creationId xmlns:a16="http://schemas.microsoft.com/office/drawing/2014/main" id="{A0266F9B-32AD-4FCC-971B-2EF3D25DD075}"/>
            </a:ext>
          </a:extLst>
        </xdr:cNvPr>
        <xdr:cNvSpPr txBox="1"/>
      </xdr:nvSpPr>
      <xdr:spPr>
        <a:xfrm>
          <a:off x="234696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554" name="TextBox 1553">
          <a:extLst>
            <a:ext uri="{FF2B5EF4-FFF2-40B4-BE49-F238E27FC236}">
              <a16:creationId xmlns:a16="http://schemas.microsoft.com/office/drawing/2014/main" id="{4C41EA76-F174-4716-A679-8F3CD24167A6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555" name="TextBox 1554">
          <a:extLst>
            <a:ext uri="{FF2B5EF4-FFF2-40B4-BE49-F238E27FC236}">
              <a16:creationId xmlns:a16="http://schemas.microsoft.com/office/drawing/2014/main" id="{3C6A8151-3ABB-4A69-9C5F-400D03D06898}"/>
            </a:ext>
          </a:extLst>
        </xdr:cNvPr>
        <xdr:cNvSpPr txBox="1"/>
      </xdr:nvSpPr>
      <xdr:spPr>
        <a:xfrm>
          <a:off x="234505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556" name="TextBox 1555">
          <a:extLst>
            <a:ext uri="{FF2B5EF4-FFF2-40B4-BE49-F238E27FC236}">
              <a16:creationId xmlns:a16="http://schemas.microsoft.com/office/drawing/2014/main" id="{15566A3F-D285-4379-A466-12D2FAAFB103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557" name="TextBox 1556">
          <a:extLst>
            <a:ext uri="{FF2B5EF4-FFF2-40B4-BE49-F238E27FC236}">
              <a16:creationId xmlns:a16="http://schemas.microsoft.com/office/drawing/2014/main" id="{56197901-8311-4CA8-8ABF-44B2D165B3E4}"/>
            </a:ext>
          </a:extLst>
        </xdr:cNvPr>
        <xdr:cNvSpPr txBox="1"/>
      </xdr:nvSpPr>
      <xdr:spPr>
        <a:xfrm>
          <a:off x="234505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558" name="TextBox 1557">
          <a:extLst>
            <a:ext uri="{FF2B5EF4-FFF2-40B4-BE49-F238E27FC236}">
              <a16:creationId xmlns:a16="http://schemas.microsoft.com/office/drawing/2014/main" id="{1E0ED9DB-CF97-4CA8-975B-1336D6C8DD76}"/>
            </a:ext>
          </a:extLst>
        </xdr:cNvPr>
        <xdr:cNvSpPr txBox="1"/>
      </xdr:nvSpPr>
      <xdr:spPr>
        <a:xfrm>
          <a:off x="234696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559" name="TextBox 1558">
          <a:extLst>
            <a:ext uri="{FF2B5EF4-FFF2-40B4-BE49-F238E27FC236}">
              <a16:creationId xmlns:a16="http://schemas.microsoft.com/office/drawing/2014/main" id="{4B80042D-56D8-4B36-9F0F-561160992404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560" name="TextBox 1559">
          <a:extLst>
            <a:ext uri="{FF2B5EF4-FFF2-40B4-BE49-F238E27FC236}">
              <a16:creationId xmlns:a16="http://schemas.microsoft.com/office/drawing/2014/main" id="{D5AC01E9-8B70-432F-BF2E-9D12980A34D2}"/>
            </a:ext>
          </a:extLst>
        </xdr:cNvPr>
        <xdr:cNvSpPr txBox="1"/>
      </xdr:nvSpPr>
      <xdr:spPr>
        <a:xfrm>
          <a:off x="234505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561" name="TextBox 1560">
          <a:extLst>
            <a:ext uri="{FF2B5EF4-FFF2-40B4-BE49-F238E27FC236}">
              <a16:creationId xmlns:a16="http://schemas.microsoft.com/office/drawing/2014/main" id="{E43E5E21-48DC-4F8B-85AA-7E133817CB8B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562" name="TextBox 1561">
          <a:extLst>
            <a:ext uri="{FF2B5EF4-FFF2-40B4-BE49-F238E27FC236}">
              <a16:creationId xmlns:a16="http://schemas.microsoft.com/office/drawing/2014/main" id="{F7EED279-17E9-4515-87ED-C4F0C8503511}"/>
            </a:ext>
          </a:extLst>
        </xdr:cNvPr>
        <xdr:cNvSpPr txBox="1"/>
      </xdr:nvSpPr>
      <xdr:spPr>
        <a:xfrm>
          <a:off x="234505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563" name="TextBox 1562">
          <a:extLst>
            <a:ext uri="{FF2B5EF4-FFF2-40B4-BE49-F238E27FC236}">
              <a16:creationId xmlns:a16="http://schemas.microsoft.com/office/drawing/2014/main" id="{BC857758-27C8-40A1-A153-FB4EBBE50BEB}"/>
            </a:ext>
          </a:extLst>
        </xdr:cNvPr>
        <xdr:cNvSpPr txBox="1"/>
      </xdr:nvSpPr>
      <xdr:spPr>
        <a:xfrm>
          <a:off x="234696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564" name="TextBox 1563">
          <a:extLst>
            <a:ext uri="{FF2B5EF4-FFF2-40B4-BE49-F238E27FC236}">
              <a16:creationId xmlns:a16="http://schemas.microsoft.com/office/drawing/2014/main" id="{58506BCC-FEF8-4A04-9E56-A6A1FD6943C9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565" name="TextBox 1564">
          <a:extLst>
            <a:ext uri="{FF2B5EF4-FFF2-40B4-BE49-F238E27FC236}">
              <a16:creationId xmlns:a16="http://schemas.microsoft.com/office/drawing/2014/main" id="{8FE790B9-0B5F-4E39-9BEA-FBA8AA68E12A}"/>
            </a:ext>
          </a:extLst>
        </xdr:cNvPr>
        <xdr:cNvSpPr txBox="1"/>
      </xdr:nvSpPr>
      <xdr:spPr>
        <a:xfrm>
          <a:off x="234505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566" name="TextBox 1565">
          <a:extLst>
            <a:ext uri="{FF2B5EF4-FFF2-40B4-BE49-F238E27FC236}">
              <a16:creationId xmlns:a16="http://schemas.microsoft.com/office/drawing/2014/main" id="{B98B8EF7-7AFD-42AF-80E8-A402D5722B9F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567" name="TextBox 1566">
          <a:extLst>
            <a:ext uri="{FF2B5EF4-FFF2-40B4-BE49-F238E27FC236}">
              <a16:creationId xmlns:a16="http://schemas.microsoft.com/office/drawing/2014/main" id="{DC315887-06C3-414B-97E1-1E9AE5B47127}"/>
            </a:ext>
          </a:extLst>
        </xdr:cNvPr>
        <xdr:cNvSpPr txBox="1"/>
      </xdr:nvSpPr>
      <xdr:spPr>
        <a:xfrm>
          <a:off x="234505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568" name="TextBox 1567">
          <a:extLst>
            <a:ext uri="{FF2B5EF4-FFF2-40B4-BE49-F238E27FC236}">
              <a16:creationId xmlns:a16="http://schemas.microsoft.com/office/drawing/2014/main" id="{F081895B-B6B2-47B8-8694-FBC6FAE0E3B2}"/>
            </a:ext>
          </a:extLst>
        </xdr:cNvPr>
        <xdr:cNvSpPr txBox="1"/>
      </xdr:nvSpPr>
      <xdr:spPr>
        <a:xfrm>
          <a:off x="234696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569" name="TextBox 1568">
          <a:extLst>
            <a:ext uri="{FF2B5EF4-FFF2-40B4-BE49-F238E27FC236}">
              <a16:creationId xmlns:a16="http://schemas.microsoft.com/office/drawing/2014/main" id="{7AE5A6E3-F205-483D-A68B-2438E811209A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570" name="TextBox 1569">
          <a:extLst>
            <a:ext uri="{FF2B5EF4-FFF2-40B4-BE49-F238E27FC236}">
              <a16:creationId xmlns:a16="http://schemas.microsoft.com/office/drawing/2014/main" id="{C5EB502A-EF7E-43C8-B5D0-8D1E965061C3}"/>
            </a:ext>
          </a:extLst>
        </xdr:cNvPr>
        <xdr:cNvSpPr txBox="1"/>
      </xdr:nvSpPr>
      <xdr:spPr>
        <a:xfrm>
          <a:off x="234505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571" name="TextBox 1570">
          <a:extLst>
            <a:ext uri="{FF2B5EF4-FFF2-40B4-BE49-F238E27FC236}">
              <a16:creationId xmlns:a16="http://schemas.microsoft.com/office/drawing/2014/main" id="{D8396E2D-084A-4B71-A8F4-CCC3A80304AD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572" name="TextBox 1571">
          <a:extLst>
            <a:ext uri="{FF2B5EF4-FFF2-40B4-BE49-F238E27FC236}">
              <a16:creationId xmlns:a16="http://schemas.microsoft.com/office/drawing/2014/main" id="{BA518FF2-C41A-43D5-8F18-EE71C3B1E12C}"/>
            </a:ext>
          </a:extLst>
        </xdr:cNvPr>
        <xdr:cNvSpPr txBox="1"/>
      </xdr:nvSpPr>
      <xdr:spPr>
        <a:xfrm>
          <a:off x="234505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573" name="TextBox 1572">
          <a:extLst>
            <a:ext uri="{FF2B5EF4-FFF2-40B4-BE49-F238E27FC236}">
              <a16:creationId xmlns:a16="http://schemas.microsoft.com/office/drawing/2014/main" id="{78F19E60-879F-4119-A59C-4EEACB62C5DC}"/>
            </a:ext>
          </a:extLst>
        </xdr:cNvPr>
        <xdr:cNvSpPr txBox="1"/>
      </xdr:nvSpPr>
      <xdr:spPr>
        <a:xfrm>
          <a:off x="234696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574" name="TextBox 1573">
          <a:extLst>
            <a:ext uri="{FF2B5EF4-FFF2-40B4-BE49-F238E27FC236}">
              <a16:creationId xmlns:a16="http://schemas.microsoft.com/office/drawing/2014/main" id="{2BC3F8B4-F24A-431A-9AFC-303AEA42892E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575" name="TextBox 1574">
          <a:extLst>
            <a:ext uri="{FF2B5EF4-FFF2-40B4-BE49-F238E27FC236}">
              <a16:creationId xmlns:a16="http://schemas.microsoft.com/office/drawing/2014/main" id="{43AB4428-BA95-475B-9B1E-FCF4CAC2D057}"/>
            </a:ext>
          </a:extLst>
        </xdr:cNvPr>
        <xdr:cNvSpPr txBox="1"/>
      </xdr:nvSpPr>
      <xdr:spPr>
        <a:xfrm>
          <a:off x="234505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576" name="TextBox 1575">
          <a:extLst>
            <a:ext uri="{FF2B5EF4-FFF2-40B4-BE49-F238E27FC236}">
              <a16:creationId xmlns:a16="http://schemas.microsoft.com/office/drawing/2014/main" id="{43F62D6A-73F9-4F9E-AD19-814CB34AFAF4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577" name="TextBox 1576">
          <a:extLst>
            <a:ext uri="{FF2B5EF4-FFF2-40B4-BE49-F238E27FC236}">
              <a16:creationId xmlns:a16="http://schemas.microsoft.com/office/drawing/2014/main" id="{259A2337-E396-4CD8-8CBE-B2E125FF29A3}"/>
            </a:ext>
          </a:extLst>
        </xdr:cNvPr>
        <xdr:cNvSpPr txBox="1"/>
      </xdr:nvSpPr>
      <xdr:spPr>
        <a:xfrm>
          <a:off x="234505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578" name="TextBox 1577">
          <a:extLst>
            <a:ext uri="{FF2B5EF4-FFF2-40B4-BE49-F238E27FC236}">
              <a16:creationId xmlns:a16="http://schemas.microsoft.com/office/drawing/2014/main" id="{30C3F4AA-5CDB-4D7C-B9A5-05AD5F23E40C}"/>
            </a:ext>
          </a:extLst>
        </xdr:cNvPr>
        <xdr:cNvSpPr txBox="1"/>
      </xdr:nvSpPr>
      <xdr:spPr>
        <a:xfrm>
          <a:off x="234696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579" name="TextBox 1578">
          <a:extLst>
            <a:ext uri="{FF2B5EF4-FFF2-40B4-BE49-F238E27FC236}">
              <a16:creationId xmlns:a16="http://schemas.microsoft.com/office/drawing/2014/main" id="{D7DCBBDE-85BF-4797-A95E-FB2C9A6271B7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580" name="TextBox 1579">
          <a:extLst>
            <a:ext uri="{FF2B5EF4-FFF2-40B4-BE49-F238E27FC236}">
              <a16:creationId xmlns:a16="http://schemas.microsoft.com/office/drawing/2014/main" id="{DF5E38CB-0472-4DA9-8EA9-8CC2513CAAE6}"/>
            </a:ext>
          </a:extLst>
        </xdr:cNvPr>
        <xdr:cNvSpPr txBox="1"/>
      </xdr:nvSpPr>
      <xdr:spPr>
        <a:xfrm>
          <a:off x="234505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581" name="TextBox 1580">
          <a:extLst>
            <a:ext uri="{FF2B5EF4-FFF2-40B4-BE49-F238E27FC236}">
              <a16:creationId xmlns:a16="http://schemas.microsoft.com/office/drawing/2014/main" id="{CB821692-2605-4F91-B793-3FB68EA1C15E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582" name="TextBox 1581">
          <a:extLst>
            <a:ext uri="{FF2B5EF4-FFF2-40B4-BE49-F238E27FC236}">
              <a16:creationId xmlns:a16="http://schemas.microsoft.com/office/drawing/2014/main" id="{DF423BCD-70C0-409B-80CD-8C215B0A5EAB}"/>
            </a:ext>
          </a:extLst>
        </xdr:cNvPr>
        <xdr:cNvSpPr txBox="1"/>
      </xdr:nvSpPr>
      <xdr:spPr>
        <a:xfrm>
          <a:off x="234505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583" name="TextBox 1582">
          <a:extLst>
            <a:ext uri="{FF2B5EF4-FFF2-40B4-BE49-F238E27FC236}">
              <a16:creationId xmlns:a16="http://schemas.microsoft.com/office/drawing/2014/main" id="{FD6FECFA-7F49-4F99-BDD3-27E8C135E6DF}"/>
            </a:ext>
          </a:extLst>
        </xdr:cNvPr>
        <xdr:cNvSpPr txBox="1"/>
      </xdr:nvSpPr>
      <xdr:spPr>
        <a:xfrm>
          <a:off x="234696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584" name="TextBox 1583">
          <a:extLst>
            <a:ext uri="{FF2B5EF4-FFF2-40B4-BE49-F238E27FC236}">
              <a16:creationId xmlns:a16="http://schemas.microsoft.com/office/drawing/2014/main" id="{22412246-D4B3-4BE5-8DFB-98EEA455445C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585" name="TextBox 1584">
          <a:extLst>
            <a:ext uri="{FF2B5EF4-FFF2-40B4-BE49-F238E27FC236}">
              <a16:creationId xmlns:a16="http://schemas.microsoft.com/office/drawing/2014/main" id="{523B4C57-4C66-4D9D-8EDC-7C799289523F}"/>
            </a:ext>
          </a:extLst>
        </xdr:cNvPr>
        <xdr:cNvSpPr txBox="1"/>
      </xdr:nvSpPr>
      <xdr:spPr>
        <a:xfrm>
          <a:off x="234505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586" name="TextBox 1585">
          <a:extLst>
            <a:ext uri="{FF2B5EF4-FFF2-40B4-BE49-F238E27FC236}">
              <a16:creationId xmlns:a16="http://schemas.microsoft.com/office/drawing/2014/main" id="{2444644A-4EB7-4554-B805-4285B5FE5DD1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587" name="TextBox 1586">
          <a:extLst>
            <a:ext uri="{FF2B5EF4-FFF2-40B4-BE49-F238E27FC236}">
              <a16:creationId xmlns:a16="http://schemas.microsoft.com/office/drawing/2014/main" id="{50067BD2-3627-4C3A-A280-8140C4E3F662}"/>
            </a:ext>
          </a:extLst>
        </xdr:cNvPr>
        <xdr:cNvSpPr txBox="1"/>
      </xdr:nvSpPr>
      <xdr:spPr>
        <a:xfrm>
          <a:off x="234505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588" name="TextBox 1587">
          <a:extLst>
            <a:ext uri="{FF2B5EF4-FFF2-40B4-BE49-F238E27FC236}">
              <a16:creationId xmlns:a16="http://schemas.microsoft.com/office/drawing/2014/main" id="{D5B2BD57-271F-464D-A7FA-4803ED858BA7}"/>
            </a:ext>
          </a:extLst>
        </xdr:cNvPr>
        <xdr:cNvSpPr txBox="1"/>
      </xdr:nvSpPr>
      <xdr:spPr>
        <a:xfrm>
          <a:off x="234696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589" name="TextBox 1588">
          <a:extLst>
            <a:ext uri="{FF2B5EF4-FFF2-40B4-BE49-F238E27FC236}">
              <a16:creationId xmlns:a16="http://schemas.microsoft.com/office/drawing/2014/main" id="{D9A86820-F25B-4DD9-9F22-2F6C1FD1D588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590" name="TextBox 1589">
          <a:extLst>
            <a:ext uri="{FF2B5EF4-FFF2-40B4-BE49-F238E27FC236}">
              <a16:creationId xmlns:a16="http://schemas.microsoft.com/office/drawing/2014/main" id="{D4BEDD71-2BA5-4F6B-8EC2-B6ACE2ED6730}"/>
            </a:ext>
          </a:extLst>
        </xdr:cNvPr>
        <xdr:cNvSpPr txBox="1"/>
      </xdr:nvSpPr>
      <xdr:spPr>
        <a:xfrm>
          <a:off x="234505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591" name="TextBox 1590">
          <a:extLst>
            <a:ext uri="{FF2B5EF4-FFF2-40B4-BE49-F238E27FC236}">
              <a16:creationId xmlns:a16="http://schemas.microsoft.com/office/drawing/2014/main" id="{6EB223B1-60C5-4315-A98B-23EE00756FB3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592" name="TextBox 1591">
          <a:extLst>
            <a:ext uri="{FF2B5EF4-FFF2-40B4-BE49-F238E27FC236}">
              <a16:creationId xmlns:a16="http://schemas.microsoft.com/office/drawing/2014/main" id="{63F9DB55-858A-42F5-9AEC-5DFD98EEB905}"/>
            </a:ext>
          </a:extLst>
        </xdr:cNvPr>
        <xdr:cNvSpPr txBox="1"/>
      </xdr:nvSpPr>
      <xdr:spPr>
        <a:xfrm>
          <a:off x="234505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593" name="TextBox 1592">
          <a:extLst>
            <a:ext uri="{FF2B5EF4-FFF2-40B4-BE49-F238E27FC236}">
              <a16:creationId xmlns:a16="http://schemas.microsoft.com/office/drawing/2014/main" id="{11A31096-DCB6-40DD-9A72-3A115FD2C9BA}"/>
            </a:ext>
          </a:extLst>
        </xdr:cNvPr>
        <xdr:cNvSpPr txBox="1"/>
      </xdr:nvSpPr>
      <xdr:spPr>
        <a:xfrm>
          <a:off x="234696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594" name="TextBox 1593">
          <a:extLst>
            <a:ext uri="{FF2B5EF4-FFF2-40B4-BE49-F238E27FC236}">
              <a16:creationId xmlns:a16="http://schemas.microsoft.com/office/drawing/2014/main" id="{FF1BFC58-F010-4673-983B-D2A682930343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595" name="TextBox 1594">
          <a:extLst>
            <a:ext uri="{FF2B5EF4-FFF2-40B4-BE49-F238E27FC236}">
              <a16:creationId xmlns:a16="http://schemas.microsoft.com/office/drawing/2014/main" id="{ADB760A1-535F-4369-A298-29F833DB96B7}"/>
            </a:ext>
          </a:extLst>
        </xdr:cNvPr>
        <xdr:cNvSpPr txBox="1"/>
      </xdr:nvSpPr>
      <xdr:spPr>
        <a:xfrm>
          <a:off x="234505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596" name="TextBox 1595">
          <a:extLst>
            <a:ext uri="{FF2B5EF4-FFF2-40B4-BE49-F238E27FC236}">
              <a16:creationId xmlns:a16="http://schemas.microsoft.com/office/drawing/2014/main" id="{7DA59E54-CF61-4C0C-AC6D-4BFEFD33A809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597" name="TextBox 1596">
          <a:extLst>
            <a:ext uri="{FF2B5EF4-FFF2-40B4-BE49-F238E27FC236}">
              <a16:creationId xmlns:a16="http://schemas.microsoft.com/office/drawing/2014/main" id="{2370BE28-CBCC-4D34-AAF5-3569C9D07CBE}"/>
            </a:ext>
          </a:extLst>
        </xdr:cNvPr>
        <xdr:cNvSpPr txBox="1"/>
      </xdr:nvSpPr>
      <xdr:spPr>
        <a:xfrm>
          <a:off x="234505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598" name="TextBox 1597">
          <a:extLst>
            <a:ext uri="{FF2B5EF4-FFF2-40B4-BE49-F238E27FC236}">
              <a16:creationId xmlns:a16="http://schemas.microsoft.com/office/drawing/2014/main" id="{7084485B-E560-47E3-BB63-1DB9CC65E66F}"/>
            </a:ext>
          </a:extLst>
        </xdr:cNvPr>
        <xdr:cNvSpPr txBox="1"/>
      </xdr:nvSpPr>
      <xdr:spPr>
        <a:xfrm>
          <a:off x="234696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599" name="TextBox 1598">
          <a:extLst>
            <a:ext uri="{FF2B5EF4-FFF2-40B4-BE49-F238E27FC236}">
              <a16:creationId xmlns:a16="http://schemas.microsoft.com/office/drawing/2014/main" id="{2B73FF40-385F-4C01-BE47-47C3EC379A3B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600" name="TextBox 1599">
          <a:extLst>
            <a:ext uri="{FF2B5EF4-FFF2-40B4-BE49-F238E27FC236}">
              <a16:creationId xmlns:a16="http://schemas.microsoft.com/office/drawing/2014/main" id="{A1AA58B1-EC9F-479C-8DCC-2DBFA3604A60}"/>
            </a:ext>
          </a:extLst>
        </xdr:cNvPr>
        <xdr:cNvSpPr txBox="1"/>
      </xdr:nvSpPr>
      <xdr:spPr>
        <a:xfrm>
          <a:off x="234505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601" name="TextBox 1600">
          <a:extLst>
            <a:ext uri="{FF2B5EF4-FFF2-40B4-BE49-F238E27FC236}">
              <a16:creationId xmlns:a16="http://schemas.microsoft.com/office/drawing/2014/main" id="{FD6E7E94-3CAC-48D2-8BC3-0BADAA675C62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602" name="TextBox 1601">
          <a:extLst>
            <a:ext uri="{FF2B5EF4-FFF2-40B4-BE49-F238E27FC236}">
              <a16:creationId xmlns:a16="http://schemas.microsoft.com/office/drawing/2014/main" id="{C97C09EA-6020-484A-8776-4AF597D83F2F}"/>
            </a:ext>
          </a:extLst>
        </xdr:cNvPr>
        <xdr:cNvSpPr txBox="1"/>
      </xdr:nvSpPr>
      <xdr:spPr>
        <a:xfrm>
          <a:off x="234505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603" name="TextBox 1602">
          <a:extLst>
            <a:ext uri="{FF2B5EF4-FFF2-40B4-BE49-F238E27FC236}">
              <a16:creationId xmlns:a16="http://schemas.microsoft.com/office/drawing/2014/main" id="{CF374316-930C-4FD6-900E-D239AED75EA8}"/>
            </a:ext>
          </a:extLst>
        </xdr:cNvPr>
        <xdr:cNvSpPr txBox="1"/>
      </xdr:nvSpPr>
      <xdr:spPr>
        <a:xfrm>
          <a:off x="234696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604" name="TextBox 1603">
          <a:extLst>
            <a:ext uri="{FF2B5EF4-FFF2-40B4-BE49-F238E27FC236}">
              <a16:creationId xmlns:a16="http://schemas.microsoft.com/office/drawing/2014/main" id="{EECDE308-8C4B-4005-9023-9000A4CE6F38}"/>
            </a:ext>
          </a:extLst>
        </xdr:cNvPr>
        <xdr:cNvSpPr txBox="1"/>
      </xdr:nvSpPr>
      <xdr:spPr>
        <a:xfrm>
          <a:off x="234505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605" name="TextBox 1604">
          <a:extLst>
            <a:ext uri="{FF2B5EF4-FFF2-40B4-BE49-F238E27FC236}">
              <a16:creationId xmlns:a16="http://schemas.microsoft.com/office/drawing/2014/main" id="{E6CB8D92-1CC2-46FB-9D9B-33E36125AD07}"/>
            </a:ext>
          </a:extLst>
        </xdr:cNvPr>
        <xdr:cNvSpPr txBox="1"/>
      </xdr:nvSpPr>
      <xdr:spPr>
        <a:xfrm>
          <a:off x="234696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606" name="TextBox 1605">
          <a:extLst>
            <a:ext uri="{FF2B5EF4-FFF2-40B4-BE49-F238E27FC236}">
              <a16:creationId xmlns:a16="http://schemas.microsoft.com/office/drawing/2014/main" id="{314AE43E-3EBF-4064-92EA-6E6639AB4DB5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607" name="TextBox 1606">
          <a:extLst>
            <a:ext uri="{FF2B5EF4-FFF2-40B4-BE49-F238E27FC236}">
              <a16:creationId xmlns:a16="http://schemas.microsoft.com/office/drawing/2014/main" id="{FC11E88F-2AD9-4967-9E56-9D27237FED7A}"/>
            </a:ext>
          </a:extLst>
        </xdr:cNvPr>
        <xdr:cNvSpPr txBox="1"/>
      </xdr:nvSpPr>
      <xdr:spPr>
        <a:xfrm>
          <a:off x="234505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608" name="TextBox 1607">
          <a:extLst>
            <a:ext uri="{FF2B5EF4-FFF2-40B4-BE49-F238E27FC236}">
              <a16:creationId xmlns:a16="http://schemas.microsoft.com/office/drawing/2014/main" id="{C981540F-05ED-40B3-81D7-9C431F6A08F4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609" name="TextBox 1608">
          <a:extLst>
            <a:ext uri="{FF2B5EF4-FFF2-40B4-BE49-F238E27FC236}">
              <a16:creationId xmlns:a16="http://schemas.microsoft.com/office/drawing/2014/main" id="{1C4CD83E-3C5D-475B-A471-6CB5FF934A10}"/>
            </a:ext>
          </a:extLst>
        </xdr:cNvPr>
        <xdr:cNvSpPr txBox="1"/>
      </xdr:nvSpPr>
      <xdr:spPr>
        <a:xfrm>
          <a:off x="234505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610" name="TextBox 1609">
          <a:extLst>
            <a:ext uri="{FF2B5EF4-FFF2-40B4-BE49-F238E27FC236}">
              <a16:creationId xmlns:a16="http://schemas.microsoft.com/office/drawing/2014/main" id="{098D11D3-2CCF-4381-B965-1E0EAC732131}"/>
            </a:ext>
          </a:extLst>
        </xdr:cNvPr>
        <xdr:cNvSpPr txBox="1"/>
      </xdr:nvSpPr>
      <xdr:spPr>
        <a:xfrm>
          <a:off x="234696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611" name="TextBox 1610">
          <a:extLst>
            <a:ext uri="{FF2B5EF4-FFF2-40B4-BE49-F238E27FC236}">
              <a16:creationId xmlns:a16="http://schemas.microsoft.com/office/drawing/2014/main" id="{715A7F58-6C7A-460C-AD5A-C7B09758C86C}"/>
            </a:ext>
          </a:extLst>
        </xdr:cNvPr>
        <xdr:cNvSpPr txBox="1"/>
      </xdr:nvSpPr>
      <xdr:spPr>
        <a:xfrm>
          <a:off x="234505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612" name="TextBox 1611">
          <a:extLst>
            <a:ext uri="{FF2B5EF4-FFF2-40B4-BE49-F238E27FC236}">
              <a16:creationId xmlns:a16="http://schemas.microsoft.com/office/drawing/2014/main" id="{C2511C66-F8C8-41BA-A75C-1818611D2FB9}"/>
            </a:ext>
          </a:extLst>
        </xdr:cNvPr>
        <xdr:cNvSpPr txBox="1"/>
      </xdr:nvSpPr>
      <xdr:spPr>
        <a:xfrm>
          <a:off x="234696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613" name="TextBox 1612">
          <a:extLst>
            <a:ext uri="{FF2B5EF4-FFF2-40B4-BE49-F238E27FC236}">
              <a16:creationId xmlns:a16="http://schemas.microsoft.com/office/drawing/2014/main" id="{822611C2-D41F-41A7-819C-1FDF73DFCC7F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614" name="TextBox 1613">
          <a:extLst>
            <a:ext uri="{FF2B5EF4-FFF2-40B4-BE49-F238E27FC236}">
              <a16:creationId xmlns:a16="http://schemas.microsoft.com/office/drawing/2014/main" id="{A3483F8B-A718-4E1B-854A-DE5C7A9F8EAD}"/>
            </a:ext>
          </a:extLst>
        </xdr:cNvPr>
        <xdr:cNvSpPr txBox="1"/>
      </xdr:nvSpPr>
      <xdr:spPr>
        <a:xfrm>
          <a:off x="234505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615" name="TextBox 1614">
          <a:extLst>
            <a:ext uri="{FF2B5EF4-FFF2-40B4-BE49-F238E27FC236}">
              <a16:creationId xmlns:a16="http://schemas.microsoft.com/office/drawing/2014/main" id="{2A0D3FBD-438C-41EB-9B1D-6116B4B40F60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616" name="TextBox 1615">
          <a:extLst>
            <a:ext uri="{FF2B5EF4-FFF2-40B4-BE49-F238E27FC236}">
              <a16:creationId xmlns:a16="http://schemas.microsoft.com/office/drawing/2014/main" id="{15319601-8A41-42E8-88ED-31EE1EB99410}"/>
            </a:ext>
          </a:extLst>
        </xdr:cNvPr>
        <xdr:cNvSpPr txBox="1"/>
      </xdr:nvSpPr>
      <xdr:spPr>
        <a:xfrm>
          <a:off x="234505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617" name="TextBox 1616">
          <a:extLst>
            <a:ext uri="{FF2B5EF4-FFF2-40B4-BE49-F238E27FC236}">
              <a16:creationId xmlns:a16="http://schemas.microsoft.com/office/drawing/2014/main" id="{79FDF15A-F3D8-48BD-A2DC-A84169A633ED}"/>
            </a:ext>
          </a:extLst>
        </xdr:cNvPr>
        <xdr:cNvSpPr txBox="1"/>
      </xdr:nvSpPr>
      <xdr:spPr>
        <a:xfrm>
          <a:off x="234696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618" name="TextBox 1617">
          <a:extLst>
            <a:ext uri="{FF2B5EF4-FFF2-40B4-BE49-F238E27FC236}">
              <a16:creationId xmlns:a16="http://schemas.microsoft.com/office/drawing/2014/main" id="{2E065EA7-26F0-48EE-B5BA-825F35F2701E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619" name="TextBox 1618">
          <a:extLst>
            <a:ext uri="{FF2B5EF4-FFF2-40B4-BE49-F238E27FC236}">
              <a16:creationId xmlns:a16="http://schemas.microsoft.com/office/drawing/2014/main" id="{FB13B233-DEBD-41C1-82DF-8B7793D53072}"/>
            </a:ext>
          </a:extLst>
        </xdr:cNvPr>
        <xdr:cNvSpPr txBox="1"/>
      </xdr:nvSpPr>
      <xdr:spPr>
        <a:xfrm>
          <a:off x="234505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620" name="TextBox 1619">
          <a:extLst>
            <a:ext uri="{FF2B5EF4-FFF2-40B4-BE49-F238E27FC236}">
              <a16:creationId xmlns:a16="http://schemas.microsoft.com/office/drawing/2014/main" id="{1816F6C4-14CD-4CB7-9418-FF76A4530A37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621" name="TextBox 1620">
          <a:extLst>
            <a:ext uri="{FF2B5EF4-FFF2-40B4-BE49-F238E27FC236}">
              <a16:creationId xmlns:a16="http://schemas.microsoft.com/office/drawing/2014/main" id="{4554FE2C-4D12-4EAB-81BC-25021DC3B4FD}"/>
            </a:ext>
          </a:extLst>
        </xdr:cNvPr>
        <xdr:cNvSpPr txBox="1"/>
      </xdr:nvSpPr>
      <xdr:spPr>
        <a:xfrm>
          <a:off x="234505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622" name="TextBox 1621">
          <a:extLst>
            <a:ext uri="{FF2B5EF4-FFF2-40B4-BE49-F238E27FC236}">
              <a16:creationId xmlns:a16="http://schemas.microsoft.com/office/drawing/2014/main" id="{EA387630-756C-4922-931A-3F8D10444D19}"/>
            </a:ext>
          </a:extLst>
        </xdr:cNvPr>
        <xdr:cNvSpPr txBox="1"/>
      </xdr:nvSpPr>
      <xdr:spPr>
        <a:xfrm>
          <a:off x="234696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623" name="TextBox 1622">
          <a:extLst>
            <a:ext uri="{FF2B5EF4-FFF2-40B4-BE49-F238E27FC236}">
              <a16:creationId xmlns:a16="http://schemas.microsoft.com/office/drawing/2014/main" id="{E4530D1A-AD62-4058-BDED-B21A879C328A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624" name="TextBox 1623">
          <a:extLst>
            <a:ext uri="{FF2B5EF4-FFF2-40B4-BE49-F238E27FC236}">
              <a16:creationId xmlns:a16="http://schemas.microsoft.com/office/drawing/2014/main" id="{A3D60D1E-3914-47F9-BB37-6EF7C01153D4}"/>
            </a:ext>
          </a:extLst>
        </xdr:cNvPr>
        <xdr:cNvSpPr txBox="1"/>
      </xdr:nvSpPr>
      <xdr:spPr>
        <a:xfrm>
          <a:off x="234505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625" name="TextBox 1624">
          <a:extLst>
            <a:ext uri="{FF2B5EF4-FFF2-40B4-BE49-F238E27FC236}">
              <a16:creationId xmlns:a16="http://schemas.microsoft.com/office/drawing/2014/main" id="{45FEF231-3840-4E05-84DB-CF062DCA8946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626" name="TextBox 1625">
          <a:extLst>
            <a:ext uri="{FF2B5EF4-FFF2-40B4-BE49-F238E27FC236}">
              <a16:creationId xmlns:a16="http://schemas.microsoft.com/office/drawing/2014/main" id="{E51F4455-FBD6-4DBE-A728-9BF58DEF2E16}"/>
            </a:ext>
          </a:extLst>
        </xdr:cNvPr>
        <xdr:cNvSpPr txBox="1"/>
      </xdr:nvSpPr>
      <xdr:spPr>
        <a:xfrm>
          <a:off x="234505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627" name="TextBox 1626">
          <a:extLst>
            <a:ext uri="{FF2B5EF4-FFF2-40B4-BE49-F238E27FC236}">
              <a16:creationId xmlns:a16="http://schemas.microsoft.com/office/drawing/2014/main" id="{A7A4BFD8-E805-4532-8E54-787EDCFE217C}"/>
            </a:ext>
          </a:extLst>
        </xdr:cNvPr>
        <xdr:cNvSpPr txBox="1"/>
      </xdr:nvSpPr>
      <xdr:spPr>
        <a:xfrm>
          <a:off x="234696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628" name="TextBox 1627">
          <a:extLst>
            <a:ext uri="{FF2B5EF4-FFF2-40B4-BE49-F238E27FC236}">
              <a16:creationId xmlns:a16="http://schemas.microsoft.com/office/drawing/2014/main" id="{90EE8DD0-1AA0-4473-B3B5-49AB0C888517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629" name="TextBox 1628">
          <a:extLst>
            <a:ext uri="{FF2B5EF4-FFF2-40B4-BE49-F238E27FC236}">
              <a16:creationId xmlns:a16="http://schemas.microsoft.com/office/drawing/2014/main" id="{FC35C587-A1DE-4AFF-8214-AC2D19CBDDF3}"/>
            </a:ext>
          </a:extLst>
        </xdr:cNvPr>
        <xdr:cNvSpPr txBox="1"/>
      </xdr:nvSpPr>
      <xdr:spPr>
        <a:xfrm>
          <a:off x="234505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630" name="TextBox 1629">
          <a:extLst>
            <a:ext uri="{FF2B5EF4-FFF2-40B4-BE49-F238E27FC236}">
              <a16:creationId xmlns:a16="http://schemas.microsoft.com/office/drawing/2014/main" id="{D87D0C6F-DEFC-4984-92AC-E5972CA79437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631" name="TextBox 1630">
          <a:extLst>
            <a:ext uri="{FF2B5EF4-FFF2-40B4-BE49-F238E27FC236}">
              <a16:creationId xmlns:a16="http://schemas.microsoft.com/office/drawing/2014/main" id="{0A0C83F6-4A3E-46D8-B8F6-E1B8F04DC692}"/>
            </a:ext>
          </a:extLst>
        </xdr:cNvPr>
        <xdr:cNvSpPr txBox="1"/>
      </xdr:nvSpPr>
      <xdr:spPr>
        <a:xfrm>
          <a:off x="234505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632" name="TextBox 1631">
          <a:extLst>
            <a:ext uri="{FF2B5EF4-FFF2-40B4-BE49-F238E27FC236}">
              <a16:creationId xmlns:a16="http://schemas.microsoft.com/office/drawing/2014/main" id="{14BE2141-AFAB-4CAE-A6EA-5E68BFF78874}"/>
            </a:ext>
          </a:extLst>
        </xdr:cNvPr>
        <xdr:cNvSpPr txBox="1"/>
      </xdr:nvSpPr>
      <xdr:spPr>
        <a:xfrm>
          <a:off x="234696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633" name="TextBox 1632">
          <a:extLst>
            <a:ext uri="{FF2B5EF4-FFF2-40B4-BE49-F238E27FC236}">
              <a16:creationId xmlns:a16="http://schemas.microsoft.com/office/drawing/2014/main" id="{30A81DD6-7A38-4104-BAE2-D767C8A24DB4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634" name="TextBox 1633">
          <a:extLst>
            <a:ext uri="{FF2B5EF4-FFF2-40B4-BE49-F238E27FC236}">
              <a16:creationId xmlns:a16="http://schemas.microsoft.com/office/drawing/2014/main" id="{B5A973A6-9413-4D01-9574-3CBE6D8A92F5}"/>
            </a:ext>
          </a:extLst>
        </xdr:cNvPr>
        <xdr:cNvSpPr txBox="1"/>
      </xdr:nvSpPr>
      <xdr:spPr>
        <a:xfrm>
          <a:off x="234505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635" name="TextBox 1634">
          <a:extLst>
            <a:ext uri="{FF2B5EF4-FFF2-40B4-BE49-F238E27FC236}">
              <a16:creationId xmlns:a16="http://schemas.microsoft.com/office/drawing/2014/main" id="{CD65A7CA-B0A9-4F22-8266-C0D9B7A2CB49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636" name="TextBox 1635">
          <a:extLst>
            <a:ext uri="{FF2B5EF4-FFF2-40B4-BE49-F238E27FC236}">
              <a16:creationId xmlns:a16="http://schemas.microsoft.com/office/drawing/2014/main" id="{F2657722-4999-4FA7-B45D-7782DB98890B}"/>
            </a:ext>
          </a:extLst>
        </xdr:cNvPr>
        <xdr:cNvSpPr txBox="1"/>
      </xdr:nvSpPr>
      <xdr:spPr>
        <a:xfrm>
          <a:off x="234505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637" name="TextBox 1636">
          <a:extLst>
            <a:ext uri="{FF2B5EF4-FFF2-40B4-BE49-F238E27FC236}">
              <a16:creationId xmlns:a16="http://schemas.microsoft.com/office/drawing/2014/main" id="{E73099A3-2C23-4D29-814D-8150C550534B}"/>
            </a:ext>
          </a:extLst>
        </xdr:cNvPr>
        <xdr:cNvSpPr txBox="1"/>
      </xdr:nvSpPr>
      <xdr:spPr>
        <a:xfrm>
          <a:off x="234696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638" name="TextBox 1637">
          <a:extLst>
            <a:ext uri="{FF2B5EF4-FFF2-40B4-BE49-F238E27FC236}">
              <a16:creationId xmlns:a16="http://schemas.microsoft.com/office/drawing/2014/main" id="{4637D0E0-F71D-4DFC-9BEA-D8F9619BF729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639" name="TextBox 1638">
          <a:extLst>
            <a:ext uri="{FF2B5EF4-FFF2-40B4-BE49-F238E27FC236}">
              <a16:creationId xmlns:a16="http://schemas.microsoft.com/office/drawing/2014/main" id="{168D4622-EC6F-4802-B15F-048464FB8FCA}"/>
            </a:ext>
          </a:extLst>
        </xdr:cNvPr>
        <xdr:cNvSpPr txBox="1"/>
      </xdr:nvSpPr>
      <xdr:spPr>
        <a:xfrm>
          <a:off x="234505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640" name="TextBox 1639">
          <a:extLst>
            <a:ext uri="{FF2B5EF4-FFF2-40B4-BE49-F238E27FC236}">
              <a16:creationId xmlns:a16="http://schemas.microsoft.com/office/drawing/2014/main" id="{958E2CC3-6055-4953-8347-6803ED733DFF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641" name="TextBox 1640">
          <a:extLst>
            <a:ext uri="{FF2B5EF4-FFF2-40B4-BE49-F238E27FC236}">
              <a16:creationId xmlns:a16="http://schemas.microsoft.com/office/drawing/2014/main" id="{83AA2B81-7FC1-4E15-9588-66E0D05AC75F}"/>
            </a:ext>
          </a:extLst>
        </xdr:cNvPr>
        <xdr:cNvSpPr txBox="1"/>
      </xdr:nvSpPr>
      <xdr:spPr>
        <a:xfrm>
          <a:off x="234505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642" name="TextBox 1641">
          <a:extLst>
            <a:ext uri="{FF2B5EF4-FFF2-40B4-BE49-F238E27FC236}">
              <a16:creationId xmlns:a16="http://schemas.microsoft.com/office/drawing/2014/main" id="{880E910F-DF6D-4CFC-AA17-DE41B4E9041D}"/>
            </a:ext>
          </a:extLst>
        </xdr:cNvPr>
        <xdr:cNvSpPr txBox="1"/>
      </xdr:nvSpPr>
      <xdr:spPr>
        <a:xfrm>
          <a:off x="234696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643" name="TextBox 1642">
          <a:extLst>
            <a:ext uri="{FF2B5EF4-FFF2-40B4-BE49-F238E27FC236}">
              <a16:creationId xmlns:a16="http://schemas.microsoft.com/office/drawing/2014/main" id="{46CF115E-3A27-4C9F-B44C-E46A97CD8D14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644" name="TextBox 1643">
          <a:extLst>
            <a:ext uri="{FF2B5EF4-FFF2-40B4-BE49-F238E27FC236}">
              <a16:creationId xmlns:a16="http://schemas.microsoft.com/office/drawing/2014/main" id="{39D431BA-9692-4FBC-A088-F6B9CF7B8D9D}"/>
            </a:ext>
          </a:extLst>
        </xdr:cNvPr>
        <xdr:cNvSpPr txBox="1"/>
      </xdr:nvSpPr>
      <xdr:spPr>
        <a:xfrm>
          <a:off x="234505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645" name="TextBox 1644">
          <a:extLst>
            <a:ext uri="{FF2B5EF4-FFF2-40B4-BE49-F238E27FC236}">
              <a16:creationId xmlns:a16="http://schemas.microsoft.com/office/drawing/2014/main" id="{D83A8167-6517-4B5C-8B23-E848E73B669D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646" name="TextBox 1645">
          <a:extLst>
            <a:ext uri="{FF2B5EF4-FFF2-40B4-BE49-F238E27FC236}">
              <a16:creationId xmlns:a16="http://schemas.microsoft.com/office/drawing/2014/main" id="{EA507B1E-D0ED-4C53-B350-0F402E8AAF98}"/>
            </a:ext>
          </a:extLst>
        </xdr:cNvPr>
        <xdr:cNvSpPr txBox="1"/>
      </xdr:nvSpPr>
      <xdr:spPr>
        <a:xfrm>
          <a:off x="234505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647" name="TextBox 1646">
          <a:extLst>
            <a:ext uri="{FF2B5EF4-FFF2-40B4-BE49-F238E27FC236}">
              <a16:creationId xmlns:a16="http://schemas.microsoft.com/office/drawing/2014/main" id="{9CA71F0B-EE5B-4418-94B2-CB93DA9B1E18}"/>
            </a:ext>
          </a:extLst>
        </xdr:cNvPr>
        <xdr:cNvSpPr txBox="1"/>
      </xdr:nvSpPr>
      <xdr:spPr>
        <a:xfrm>
          <a:off x="234696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648" name="TextBox 1647">
          <a:extLst>
            <a:ext uri="{FF2B5EF4-FFF2-40B4-BE49-F238E27FC236}">
              <a16:creationId xmlns:a16="http://schemas.microsoft.com/office/drawing/2014/main" id="{0AF8A5E0-5AD5-4DC3-932D-C0B35FA328E9}"/>
            </a:ext>
          </a:extLst>
        </xdr:cNvPr>
        <xdr:cNvSpPr txBox="1"/>
      </xdr:nvSpPr>
      <xdr:spPr>
        <a:xfrm>
          <a:off x="234505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649" name="TextBox 1648">
          <a:extLst>
            <a:ext uri="{FF2B5EF4-FFF2-40B4-BE49-F238E27FC236}">
              <a16:creationId xmlns:a16="http://schemas.microsoft.com/office/drawing/2014/main" id="{BB31DCE6-D86E-45B0-A55C-58A67471A5B9}"/>
            </a:ext>
          </a:extLst>
        </xdr:cNvPr>
        <xdr:cNvSpPr txBox="1"/>
      </xdr:nvSpPr>
      <xdr:spPr>
        <a:xfrm>
          <a:off x="234696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650" name="TextBox 1649">
          <a:extLst>
            <a:ext uri="{FF2B5EF4-FFF2-40B4-BE49-F238E27FC236}">
              <a16:creationId xmlns:a16="http://schemas.microsoft.com/office/drawing/2014/main" id="{48FC7621-377D-4D44-9B62-DE22A1110ACA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651" name="TextBox 1650">
          <a:extLst>
            <a:ext uri="{FF2B5EF4-FFF2-40B4-BE49-F238E27FC236}">
              <a16:creationId xmlns:a16="http://schemas.microsoft.com/office/drawing/2014/main" id="{6B63F635-8852-4C0A-B5ED-77D1DD1CFAEA}"/>
            </a:ext>
          </a:extLst>
        </xdr:cNvPr>
        <xdr:cNvSpPr txBox="1"/>
      </xdr:nvSpPr>
      <xdr:spPr>
        <a:xfrm>
          <a:off x="234505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652" name="TextBox 1651">
          <a:extLst>
            <a:ext uri="{FF2B5EF4-FFF2-40B4-BE49-F238E27FC236}">
              <a16:creationId xmlns:a16="http://schemas.microsoft.com/office/drawing/2014/main" id="{6FD3A65E-D7AA-4DA9-A314-0B2DB7877134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653" name="TextBox 1652">
          <a:extLst>
            <a:ext uri="{FF2B5EF4-FFF2-40B4-BE49-F238E27FC236}">
              <a16:creationId xmlns:a16="http://schemas.microsoft.com/office/drawing/2014/main" id="{88CBDE84-2649-45E6-A3F9-9E0E8612DD7C}"/>
            </a:ext>
          </a:extLst>
        </xdr:cNvPr>
        <xdr:cNvSpPr txBox="1"/>
      </xdr:nvSpPr>
      <xdr:spPr>
        <a:xfrm>
          <a:off x="234505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654" name="TextBox 1653">
          <a:extLst>
            <a:ext uri="{FF2B5EF4-FFF2-40B4-BE49-F238E27FC236}">
              <a16:creationId xmlns:a16="http://schemas.microsoft.com/office/drawing/2014/main" id="{01BCCD7C-0F75-4F56-9A25-145CA78F02B5}"/>
            </a:ext>
          </a:extLst>
        </xdr:cNvPr>
        <xdr:cNvSpPr txBox="1"/>
      </xdr:nvSpPr>
      <xdr:spPr>
        <a:xfrm>
          <a:off x="234696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655" name="TextBox 1654">
          <a:extLst>
            <a:ext uri="{FF2B5EF4-FFF2-40B4-BE49-F238E27FC236}">
              <a16:creationId xmlns:a16="http://schemas.microsoft.com/office/drawing/2014/main" id="{97F70BF5-187E-4DA5-AFA1-9437EDDFE236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656" name="TextBox 1655">
          <a:extLst>
            <a:ext uri="{FF2B5EF4-FFF2-40B4-BE49-F238E27FC236}">
              <a16:creationId xmlns:a16="http://schemas.microsoft.com/office/drawing/2014/main" id="{AE0ACC77-A5C4-4C89-9B92-09139A5E7D9E}"/>
            </a:ext>
          </a:extLst>
        </xdr:cNvPr>
        <xdr:cNvSpPr txBox="1"/>
      </xdr:nvSpPr>
      <xdr:spPr>
        <a:xfrm>
          <a:off x="234505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657" name="TextBox 1656">
          <a:extLst>
            <a:ext uri="{FF2B5EF4-FFF2-40B4-BE49-F238E27FC236}">
              <a16:creationId xmlns:a16="http://schemas.microsoft.com/office/drawing/2014/main" id="{234388E0-707C-450D-8B11-AA066D424917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658" name="TextBox 1657">
          <a:extLst>
            <a:ext uri="{FF2B5EF4-FFF2-40B4-BE49-F238E27FC236}">
              <a16:creationId xmlns:a16="http://schemas.microsoft.com/office/drawing/2014/main" id="{D71193B3-4846-4FC9-A441-D7E0F5FCBD6E}"/>
            </a:ext>
          </a:extLst>
        </xdr:cNvPr>
        <xdr:cNvSpPr txBox="1"/>
      </xdr:nvSpPr>
      <xdr:spPr>
        <a:xfrm>
          <a:off x="234505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659" name="TextBox 1658">
          <a:extLst>
            <a:ext uri="{FF2B5EF4-FFF2-40B4-BE49-F238E27FC236}">
              <a16:creationId xmlns:a16="http://schemas.microsoft.com/office/drawing/2014/main" id="{BDDFDD8C-276B-4923-8B21-ED73DE2053A4}"/>
            </a:ext>
          </a:extLst>
        </xdr:cNvPr>
        <xdr:cNvSpPr txBox="1"/>
      </xdr:nvSpPr>
      <xdr:spPr>
        <a:xfrm>
          <a:off x="234696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660" name="TextBox 1659">
          <a:extLst>
            <a:ext uri="{FF2B5EF4-FFF2-40B4-BE49-F238E27FC236}">
              <a16:creationId xmlns:a16="http://schemas.microsoft.com/office/drawing/2014/main" id="{1B9D78FD-8265-4718-A491-2C57D4646350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661" name="TextBox 1660">
          <a:extLst>
            <a:ext uri="{FF2B5EF4-FFF2-40B4-BE49-F238E27FC236}">
              <a16:creationId xmlns:a16="http://schemas.microsoft.com/office/drawing/2014/main" id="{B419CF3B-0942-4D4B-B870-30E424AC9750}"/>
            </a:ext>
          </a:extLst>
        </xdr:cNvPr>
        <xdr:cNvSpPr txBox="1"/>
      </xdr:nvSpPr>
      <xdr:spPr>
        <a:xfrm>
          <a:off x="234505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662" name="TextBox 1661">
          <a:extLst>
            <a:ext uri="{FF2B5EF4-FFF2-40B4-BE49-F238E27FC236}">
              <a16:creationId xmlns:a16="http://schemas.microsoft.com/office/drawing/2014/main" id="{292C1DF5-7706-442C-8905-BF2FED514854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663" name="TextBox 1662">
          <a:extLst>
            <a:ext uri="{FF2B5EF4-FFF2-40B4-BE49-F238E27FC236}">
              <a16:creationId xmlns:a16="http://schemas.microsoft.com/office/drawing/2014/main" id="{0B62361E-5611-4357-A1AC-75AAE55C73AD}"/>
            </a:ext>
          </a:extLst>
        </xdr:cNvPr>
        <xdr:cNvSpPr txBox="1"/>
      </xdr:nvSpPr>
      <xdr:spPr>
        <a:xfrm>
          <a:off x="234505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664" name="TextBox 1663">
          <a:extLst>
            <a:ext uri="{FF2B5EF4-FFF2-40B4-BE49-F238E27FC236}">
              <a16:creationId xmlns:a16="http://schemas.microsoft.com/office/drawing/2014/main" id="{4D595619-54A6-4CCD-81CB-1615B0C7015D}"/>
            </a:ext>
          </a:extLst>
        </xdr:cNvPr>
        <xdr:cNvSpPr txBox="1"/>
      </xdr:nvSpPr>
      <xdr:spPr>
        <a:xfrm>
          <a:off x="234696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665" name="TextBox 1664">
          <a:extLst>
            <a:ext uri="{FF2B5EF4-FFF2-40B4-BE49-F238E27FC236}">
              <a16:creationId xmlns:a16="http://schemas.microsoft.com/office/drawing/2014/main" id="{A0CCE365-6712-4187-9CD3-3398A1728EBD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666" name="TextBox 1665">
          <a:extLst>
            <a:ext uri="{FF2B5EF4-FFF2-40B4-BE49-F238E27FC236}">
              <a16:creationId xmlns:a16="http://schemas.microsoft.com/office/drawing/2014/main" id="{98B182E6-8CFF-4803-B02E-826C84E7231F}"/>
            </a:ext>
          </a:extLst>
        </xdr:cNvPr>
        <xdr:cNvSpPr txBox="1"/>
      </xdr:nvSpPr>
      <xdr:spPr>
        <a:xfrm>
          <a:off x="234505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667" name="TextBox 1666">
          <a:extLst>
            <a:ext uri="{FF2B5EF4-FFF2-40B4-BE49-F238E27FC236}">
              <a16:creationId xmlns:a16="http://schemas.microsoft.com/office/drawing/2014/main" id="{11D1CEEA-0EB2-4E61-96C4-051A68823305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668" name="TextBox 1667">
          <a:extLst>
            <a:ext uri="{FF2B5EF4-FFF2-40B4-BE49-F238E27FC236}">
              <a16:creationId xmlns:a16="http://schemas.microsoft.com/office/drawing/2014/main" id="{9CDBF813-D3EF-4668-BB2E-EDA96011CEB5}"/>
            </a:ext>
          </a:extLst>
        </xdr:cNvPr>
        <xdr:cNvSpPr txBox="1"/>
      </xdr:nvSpPr>
      <xdr:spPr>
        <a:xfrm>
          <a:off x="234505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669" name="TextBox 1668">
          <a:extLst>
            <a:ext uri="{FF2B5EF4-FFF2-40B4-BE49-F238E27FC236}">
              <a16:creationId xmlns:a16="http://schemas.microsoft.com/office/drawing/2014/main" id="{79A88B9F-D431-4D83-ACD2-C11FEF72CEDF}"/>
            </a:ext>
          </a:extLst>
        </xdr:cNvPr>
        <xdr:cNvSpPr txBox="1"/>
      </xdr:nvSpPr>
      <xdr:spPr>
        <a:xfrm>
          <a:off x="234696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670" name="TextBox 1669">
          <a:extLst>
            <a:ext uri="{FF2B5EF4-FFF2-40B4-BE49-F238E27FC236}">
              <a16:creationId xmlns:a16="http://schemas.microsoft.com/office/drawing/2014/main" id="{EB212C6A-0FF8-45BC-BA9B-4AAC274287F2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671" name="TextBox 1670">
          <a:extLst>
            <a:ext uri="{FF2B5EF4-FFF2-40B4-BE49-F238E27FC236}">
              <a16:creationId xmlns:a16="http://schemas.microsoft.com/office/drawing/2014/main" id="{F3062A8A-64E5-46CA-B131-5EEA58486315}"/>
            </a:ext>
          </a:extLst>
        </xdr:cNvPr>
        <xdr:cNvSpPr txBox="1"/>
      </xdr:nvSpPr>
      <xdr:spPr>
        <a:xfrm>
          <a:off x="234505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672" name="TextBox 1671">
          <a:extLst>
            <a:ext uri="{FF2B5EF4-FFF2-40B4-BE49-F238E27FC236}">
              <a16:creationId xmlns:a16="http://schemas.microsoft.com/office/drawing/2014/main" id="{CC6A38C1-228C-4FDC-93A6-26EB9101F424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673" name="TextBox 1672">
          <a:extLst>
            <a:ext uri="{FF2B5EF4-FFF2-40B4-BE49-F238E27FC236}">
              <a16:creationId xmlns:a16="http://schemas.microsoft.com/office/drawing/2014/main" id="{EFF724F6-B03D-4A97-9392-18687E4319B2}"/>
            </a:ext>
          </a:extLst>
        </xdr:cNvPr>
        <xdr:cNvSpPr txBox="1"/>
      </xdr:nvSpPr>
      <xdr:spPr>
        <a:xfrm>
          <a:off x="234505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674" name="TextBox 1673">
          <a:extLst>
            <a:ext uri="{FF2B5EF4-FFF2-40B4-BE49-F238E27FC236}">
              <a16:creationId xmlns:a16="http://schemas.microsoft.com/office/drawing/2014/main" id="{E673BBD1-584A-4BEE-88D1-5BBE58D35E1E}"/>
            </a:ext>
          </a:extLst>
        </xdr:cNvPr>
        <xdr:cNvSpPr txBox="1"/>
      </xdr:nvSpPr>
      <xdr:spPr>
        <a:xfrm>
          <a:off x="234696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675" name="TextBox 1674">
          <a:extLst>
            <a:ext uri="{FF2B5EF4-FFF2-40B4-BE49-F238E27FC236}">
              <a16:creationId xmlns:a16="http://schemas.microsoft.com/office/drawing/2014/main" id="{63DAD1AC-4AFF-4482-A47E-88C02AF53C3E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676" name="TextBox 1675">
          <a:extLst>
            <a:ext uri="{FF2B5EF4-FFF2-40B4-BE49-F238E27FC236}">
              <a16:creationId xmlns:a16="http://schemas.microsoft.com/office/drawing/2014/main" id="{1E1DF1A9-A2CA-40EC-99D9-F0549C63C550}"/>
            </a:ext>
          </a:extLst>
        </xdr:cNvPr>
        <xdr:cNvSpPr txBox="1"/>
      </xdr:nvSpPr>
      <xdr:spPr>
        <a:xfrm>
          <a:off x="234505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677" name="TextBox 1676">
          <a:extLst>
            <a:ext uri="{FF2B5EF4-FFF2-40B4-BE49-F238E27FC236}">
              <a16:creationId xmlns:a16="http://schemas.microsoft.com/office/drawing/2014/main" id="{88CE3BFA-70EA-46DE-8725-9080EBB04256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678" name="TextBox 1677">
          <a:extLst>
            <a:ext uri="{FF2B5EF4-FFF2-40B4-BE49-F238E27FC236}">
              <a16:creationId xmlns:a16="http://schemas.microsoft.com/office/drawing/2014/main" id="{F238E3F4-82C2-4971-8D88-C42B8B4055DB}"/>
            </a:ext>
          </a:extLst>
        </xdr:cNvPr>
        <xdr:cNvSpPr txBox="1"/>
      </xdr:nvSpPr>
      <xdr:spPr>
        <a:xfrm>
          <a:off x="234505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679" name="TextBox 1678">
          <a:extLst>
            <a:ext uri="{FF2B5EF4-FFF2-40B4-BE49-F238E27FC236}">
              <a16:creationId xmlns:a16="http://schemas.microsoft.com/office/drawing/2014/main" id="{9465AF7F-1BE6-4075-BFD6-2A4412D43CA5}"/>
            </a:ext>
          </a:extLst>
        </xdr:cNvPr>
        <xdr:cNvSpPr txBox="1"/>
      </xdr:nvSpPr>
      <xdr:spPr>
        <a:xfrm>
          <a:off x="234696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680" name="TextBox 1679">
          <a:extLst>
            <a:ext uri="{FF2B5EF4-FFF2-40B4-BE49-F238E27FC236}">
              <a16:creationId xmlns:a16="http://schemas.microsoft.com/office/drawing/2014/main" id="{D5DBF751-C357-4B87-A793-9D11F9FDD428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681" name="TextBox 1680">
          <a:extLst>
            <a:ext uri="{FF2B5EF4-FFF2-40B4-BE49-F238E27FC236}">
              <a16:creationId xmlns:a16="http://schemas.microsoft.com/office/drawing/2014/main" id="{C74117CC-189D-471A-AEEE-0A4A34743CB2}"/>
            </a:ext>
          </a:extLst>
        </xdr:cNvPr>
        <xdr:cNvSpPr txBox="1"/>
      </xdr:nvSpPr>
      <xdr:spPr>
        <a:xfrm>
          <a:off x="234505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682" name="TextBox 1681">
          <a:extLst>
            <a:ext uri="{FF2B5EF4-FFF2-40B4-BE49-F238E27FC236}">
              <a16:creationId xmlns:a16="http://schemas.microsoft.com/office/drawing/2014/main" id="{3338BF8A-A932-49FF-BC8E-F695A3132C8E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683" name="TextBox 1682">
          <a:extLst>
            <a:ext uri="{FF2B5EF4-FFF2-40B4-BE49-F238E27FC236}">
              <a16:creationId xmlns:a16="http://schemas.microsoft.com/office/drawing/2014/main" id="{988CCAAC-DBCF-41DF-9BF9-05EF17439A9F}"/>
            </a:ext>
          </a:extLst>
        </xdr:cNvPr>
        <xdr:cNvSpPr txBox="1"/>
      </xdr:nvSpPr>
      <xdr:spPr>
        <a:xfrm>
          <a:off x="234505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684" name="TextBox 1683">
          <a:extLst>
            <a:ext uri="{FF2B5EF4-FFF2-40B4-BE49-F238E27FC236}">
              <a16:creationId xmlns:a16="http://schemas.microsoft.com/office/drawing/2014/main" id="{4AE27EB9-D256-4635-9587-741F2F7C84B5}"/>
            </a:ext>
          </a:extLst>
        </xdr:cNvPr>
        <xdr:cNvSpPr txBox="1"/>
      </xdr:nvSpPr>
      <xdr:spPr>
        <a:xfrm>
          <a:off x="234696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685" name="TextBox 1684">
          <a:extLst>
            <a:ext uri="{FF2B5EF4-FFF2-40B4-BE49-F238E27FC236}">
              <a16:creationId xmlns:a16="http://schemas.microsoft.com/office/drawing/2014/main" id="{4963149E-DD74-4C6F-A6EB-C110DB2D6AEB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686" name="TextBox 1685">
          <a:extLst>
            <a:ext uri="{FF2B5EF4-FFF2-40B4-BE49-F238E27FC236}">
              <a16:creationId xmlns:a16="http://schemas.microsoft.com/office/drawing/2014/main" id="{F6AAC937-E215-440B-9C5F-6CE2746B93A0}"/>
            </a:ext>
          </a:extLst>
        </xdr:cNvPr>
        <xdr:cNvSpPr txBox="1"/>
      </xdr:nvSpPr>
      <xdr:spPr>
        <a:xfrm>
          <a:off x="234505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687" name="TextBox 1686">
          <a:extLst>
            <a:ext uri="{FF2B5EF4-FFF2-40B4-BE49-F238E27FC236}">
              <a16:creationId xmlns:a16="http://schemas.microsoft.com/office/drawing/2014/main" id="{BF9E1665-2429-419B-9EF9-AC51CE639208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688" name="TextBox 1687">
          <a:extLst>
            <a:ext uri="{FF2B5EF4-FFF2-40B4-BE49-F238E27FC236}">
              <a16:creationId xmlns:a16="http://schemas.microsoft.com/office/drawing/2014/main" id="{80AE329F-2BF1-4CB6-BF43-B8903FD8BFCA}"/>
            </a:ext>
          </a:extLst>
        </xdr:cNvPr>
        <xdr:cNvSpPr txBox="1"/>
      </xdr:nvSpPr>
      <xdr:spPr>
        <a:xfrm>
          <a:off x="234505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689" name="TextBox 1688">
          <a:extLst>
            <a:ext uri="{FF2B5EF4-FFF2-40B4-BE49-F238E27FC236}">
              <a16:creationId xmlns:a16="http://schemas.microsoft.com/office/drawing/2014/main" id="{DA011BA3-A965-4D1A-9531-8A79F37C5EA6}"/>
            </a:ext>
          </a:extLst>
        </xdr:cNvPr>
        <xdr:cNvSpPr txBox="1"/>
      </xdr:nvSpPr>
      <xdr:spPr>
        <a:xfrm>
          <a:off x="234696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690" name="TextBox 1689">
          <a:extLst>
            <a:ext uri="{FF2B5EF4-FFF2-40B4-BE49-F238E27FC236}">
              <a16:creationId xmlns:a16="http://schemas.microsoft.com/office/drawing/2014/main" id="{1004B757-4871-47AE-BBF1-077181B5B60B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691" name="TextBox 1690">
          <a:extLst>
            <a:ext uri="{FF2B5EF4-FFF2-40B4-BE49-F238E27FC236}">
              <a16:creationId xmlns:a16="http://schemas.microsoft.com/office/drawing/2014/main" id="{9E2B9FCF-6E76-4192-B0A6-1AF870F13690}"/>
            </a:ext>
          </a:extLst>
        </xdr:cNvPr>
        <xdr:cNvSpPr txBox="1"/>
      </xdr:nvSpPr>
      <xdr:spPr>
        <a:xfrm>
          <a:off x="234505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692" name="TextBox 1691">
          <a:extLst>
            <a:ext uri="{FF2B5EF4-FFF2-40B4-BE49-F238E27FC236}">
              <a16:creationId xmlns:a16="http://schemas.microsoft.com/office/drawing/2014/main" id="{9C0667C3-B750-4791-8644-A6A4EEAD933E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693" name="TextBox 1692">
          <a:extLst>
            <a:ext uri="{FF2B5EF4-FFF2-40B4-BE49-F238E27FC236}">
              <a16:creationId xmlns:a16="http://schemas.microsoft.com/office/drawing/2014/main" id="{4280EAC1-3953-4C39-A39A-036A8C3A5C81}"/>
            </a:ext>
          </a:extLst>
        </xdr:cNvPr>
        <xdr:cNvSpPr txBox="1"/>
      </xdr:nvSpPr>
      <xdr:spPr>
        <a:xfrm>
          <a:off x="234505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694" name="TextBox 1693">
          <a:extLst>
            <a:ext uri="{FF2B5EF4-FFF2-40B4-BE49-F238E27FC236}">
              <a16:creationId xmlns:a16="http://schemas.microsoft.com/office/drawing/2014/main" id="{39E3C5F3-87EB-4181-A6EE-D0EEE486423B}"/>
            </a:ext>
          </a:extLst>
        </xdr:cNvPr>
        <xdr:cNvSpPr txBox="1"/>
      </xdr:nvSpPr>
      <xdr:spPr>
        <a:xfrm>
          <a:off x="234696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695" name="TextBox 1694">
          <a:extLst>
            <a:ext uri="{FF2B5EF4-FFF2-40B4-BE49-F238E27FC236}">
              <a16:creationId xmlns:a16="http://schemas.microsoft.com/office/drawing/2014/main" id="{98DF11A4-26BC-457B-8473-4B5539328590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696" name="TextBox 1695">
          <a:extLst>
            <a:ext uri="{FF2B5EF4-FFF2-40B4-BE49-F238E27FC236}">
              <a16:creationId xmlns:a16="http://schemas.microsoft.com/office/drawing/2014/main" id="{454C44A2-C3C9-4EDB-8D0F-59EFD95FEA5E}"/>
            </a:ext>
          </a:extLst>
        </xdr:cNvPr>
        <xdr:cNvSpPr txBox="1"/>
      </xdr:nvSpPr>
      <xdr:spPr>
        <a:xfrm>
          <a:off x="234505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697" name="TextBox 1696">
          <a:extLst>
            <a:ext uri="{FF2B5EF4-FFF2-40B4-BE49-F238E27FC236}">
              <a16:creationId xmlns:a16="http://schemas.microsoft.com/office/drawing/2014/main" id="{920510AF-B294-4A10-940F-9AD8CE4D255D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698" name="TextBox 1697">
          <a:extLst>
            <a:ext uri="{FF2B5EF4-FFF2-40B4-BE49-F238E27FC236}">
              <a16:creationId xmlns:a16="http://schemas.microsoft.com/office/drawing/2014/main" id="{640266B0-3363-450B-8FF0-603D6F057F74}"/>
            </a:ext>
          </a:extLst>
        </xdr:cNvPr>
        <xdr:cNvSpPr txBox="1"/>
      </xdr:nvSpPr>
      <xdr:spPr>
        <a:xfrm>
          <a:off x="234505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699" name="TextBox 1698">
          <a:extLst>
            <a:ext uri="{FF2B5EF4-FFF2-40B4-BE49-F238E27FC236}">
              <a16:creationId xmlns:a16="http://schemas.microsoft.com/office/drawing/2014/main" id="{9403469A-9E47-40D6-A88F-3F203A75680A}"/>
            </a:ext>
          </a:extLst>
        </xdr:cNvPr>
        <xdr:cNvSpPr txBox="1"/>
      </xdr:nvSpPr>
      <xdr:spPr>
        <a:xfrm>
          <a:off x="234696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700" name="TextBox 1699">
          <a:extLst>
            <a:ext uri="{FF2B5EF4-FFF2-40B4-BE49-F238E27FC236}">
              <a16:creationId xmlns:a16="http://schemas.microsoft.com/office/drawing/2014/main" id="{ECEBE3AD-13A6-4B28-8833-3BC26F183C09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701" name="TextBox 1700">
          <a:extLst>
            <a:ext uri="{FF2B5EF4-FFF2-40B4-BE49-F238E27FC236}">
              <a16:creationId xmlns:a16="http://schemas.microsoft.com/office/drawing/2014/main" id="{1F86BF73-3BA6-4B54-BEA7-EAA4563F1740}"/>
            </a:ext>
          </a:extLst>
        </xdr:cNvPr>
        <xdr:cNvSpPr txBox="1"/>
      </xdr:nvSpPr>
      <xdr:spPr>
        <a:xfrm>
          <a:off x="234505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702" name="TextBox 1701">
          <a:extLst>
            <a:ext uri="{FF2B5EF4-FFF2-40B4-BE49-F238E27FC236}">
              <a16:creationId xmlns:a16="http://schemas.microsoft.com/office/drawing/2014/main" id="{D6A0B95E-CECA-49E4-B0E7-49A2ABAA5182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703" name="TextBox 1702">
          <a:extLst>
            <a:ext uri="{FF2B5EF4-FFF2-40B4-BE49-F238E27FC236}">
              <a16:creationId xmlns:a16="http://schemas.microsoft.com/office/drawing/2014/main" id="{6D368628-D918-489D-AA95-F3BE22CBD4D1}"/>
            </a:ext>
          </a:extLst>
        </xdr:cNvPr>
        <xdr:cNvSpPr txBox="1"/>
      </xdr:nvSpPr>
      <xdr:spPr>
        <a:xfrm>
          <a:off x="234505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704" name="TextBox 1703">
          <a:extLst>
            <a:ext uri="{FF2B5EF4-FFF2-40B4-BE49-F238E27FC236}">
              <a16:creationId xmlns:a16="http://schemas.microsoft.com/office/drawing/2014/main" id="{DFA3FA22-F4CD-47A7-A92E-C1985F41919F}"/>
            </a:ext>
          </a:extLst>
        </xdr:cNvPr>
        <xdr:cNvSpPr txBox="1"/>
      </xdr:nvSpPr>
      <xdr:spPr>
        <a:xfrm>
          <a:off x="234696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705" name="TextBox 1704">
          <a:extLst>
            <a:ext uri="{FF2B5EF4-FFF2-40B4-BE49-F238E27FC236}">
              <a16:creationId xmlns:a16="http://schemas.microsoft.com/office/drawing/2014/main" id="{7034BE3B-9143-40C8-90F6-80F8B61BD8F3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706" name="TextBox 1705">
          <a:extLst>
            <a:ext uri="{FF2B5EF4-FFF2-40B4-BE49-F238E27FC236}">
              <a16:creationId xmlns:a16="http://schemas.microsoft.com/office/drawing/2014/main" id="{508BBDD5-A1F3-49D9-9D18-9C40BCCD8F18}"/>
            </a:ext>
          </a:extLst>
        </xdr:cNvPr>
        <xdr:cNvSpPr txBox="1"/>
      </xdr:nvSpPr>
      <xdr:spPr>
        <a:xfrm>
          <a:off x="234505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707" name="TextBox 1706">
          <a:extLst>
            <a:ext uri="{FF2B5EF4-FFF2-40B4-BE49-F238E27FC236}">
              <a16:creationId xmlns:a16="http://schemas.microsoft.com/office/drawing/2014/main" id="{D50D59D4-881A-4A63-9501-1E3C98143BE6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708" name="TextBox 1707">
          <a:extLst>
            <a:ext uri="{FF2B5EF4-FFF2-40B4-BE49-F238E27FC236}">
              <a16:creationId xmlns:a16="http://schemas.microsoft.com/office/drawing/2014/main" id="{AC6BCCCD-601C-422A-8847-2E9700D3461F}"/>
            </a:ext>
          </a:extLst>
        </xdr:cNvPr>
        <xdr:cNvSpPr txBox="1"/>
      </xdr:nvSpPr>
      <xdr:spPr>
        <a:xfrm>
          <a:off x="234505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709" name="TextBox 1708">
          <a:extLst>
            <a:ext uri="{FF2B5EF4-FFF2-40B4-BE49-F238E27FC236}">
              <a16:creationId xmlns:a16="http://schemas.microsoft.com/office/drawing/2014/main" id="{BFC9CFAC-63CC-4370-8441-0B144CA0D6AC}"/>
            </a:ext>
          </a:extLst>
        </xdr:cNvPr>
        <xdr:cNvSpPr txBox="1"/>
      </xdr:nvSpPr>
      <xdr:spPr>
        <a:xfrm>
          <a:off x="234696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710" name="TextBox 1709">
          <a:extLst>
            <a:ext uri="{FF2B5EF4-FFF2-40B4-BE49-F238E27FC236}">
              <a16:creationId xmlns:a16="http://schemas.microsoft.com/office/drawing/2014/main" id="{AC0B67AC-4F13-4C99-BACE-92C7AC796B71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711" name="TextBox 1710">
          <a:extLst>
            <a:ext uri="{FF2B5EF4-FFF2-40B4-BE49-F238E27FC236}">
              <a16:creationId xmlns:a16="http://schemas.microsoft.com/office/drawing/2014/main" id="{1DC6A94E-8DA6-4036-A85D-E9B2D1093D5B}"/>
            </a:ext>
          </a:extLst>
        </xdr:cNvPr>
        <xdr:cNvSpPr txBox="1"/>
      </xdr:nvSpPr>
      <xdr:spPr>
        <a:xfrm>
          <a:off x="234505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712" name="TextBox 1711">
          <a:extLst>
            <a:ext uri="{FF2B5EF4-FFF2-40B4-BE49-F238E27FC236}">
              <a16:creationId xmlns:a16="http://schemas.microsoft.com/office/drawing/2014/main" id="{E31567EF-D014-4B91-ADBE-DAC0ED68D1E1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713" name="TextBox 1712">
          <a:extLst>
            <a:ext uri="{FF2B5EF4-FFF2-40B4-BE49-F238E27FC236}">
              <a16:creationId xmlns:a16="http://schemas.microsoft.com/office/drawing/2014/main" id="{F48406AE-5EF3-4068-8110-50AAAAC07EF8}"/>
            </a:ext>
          </a:extLst>
        </xdr:cNvPr>
        <xdr:cNvSpPr txBox="1"/>
      </xdr:nvSpPr>
      <xdr:spPr>
        <a:xfrm>
          <a:off x="234505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714" name="TextBox 1713">
          <a:extLst>
            <a:ext uri="{FF2B5EF4-FFF2-40B4-BE49-F238E27FC236}">
              <a16:creationId xmlns:a16="http://schemas.microsoft.com/office/drawing/2014/main" id="{E8AC85F5-CBA1-4634-A41E-B5EEEE6CDB1A}"/>
            </a:ext>
          </a:extLst>
        </xdr:cNvPr>
        <xdr:cNvSpPr txBox="1"/>
      </xdr:nvSpPr>
      <xdr:spPr>
        <a:xfrm>
          <a:off x="234696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715" name="TextBox 1714">
          <a:extLst>
            <a:ext uri="{FF2B5EF4-FFF2-40B4-BE49-F238E27FC236}">
              <a16:creationId xmlns:a16="http://schemas.microsoft.com/office/drawing/2014/main" id="{A874FB86-EC1D-4C9C-9E0F-C3F67DCF764B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716" name="TextBox 1715">
          <a:extLst>
            <a:ext uri="{FF2B5EF4-FFF2-40B4-BE49-F238E27FC236}">
              <a16:creationId xmlns:a16="http://schemas.microsoft.com/office/drawing/2014/main" id="{A2D7F89F-288D-4752-BC28-1A3A7DB62810}"/>
            </a:ext>
          </a:extLst>
        </xdr:cNvPr>
        <xdr:cNvSpPr txBox="1"/>
      </xdr:nvSpPr>
      <xdr:spPr>
        <a:xfrm>
          <a:off x="234505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717" name="TextBox 1716">
          <a:extLst>
            <a:ext uri="{FF2B5EF4-FFF2-40B4-BE49-F238E27FC236}">
              <a16:creationId xmlns:a16="http://schemas.microsoft.com/office/drawing/2014/main" id="{694BEE3A-9FE7-43D4-A2B7-7DC552CDB89E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718" name="TextBox 1717">
          <a:extLst>
            <a:ext uri="{FF2B5EF4-FFF2-40B4-BE49-F238E27FC236}">
              <a16:creationId xmlns:a16="http://schemas.microsoft.com/office/drawing/2014/main" id="{4A8C7524-8228-41E6-8073-3FF9C3A3A48B}"/>
            </a:ext>
          </a:extLst>
        </xdr:cNvPr>
        <xdr:cNvSpPr txBox="1"/>
      </xdr:nvSpPr>
      <xdr:spPr>
        <a:xfrm>
          <a:off x="234505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719" name="TextBox 1718">
          <a:extLst>
            <a:ext uri="{FF2B5EF4-FFF2-40B4-BE49-F238E27FC236}">
              <a16:creationId xmlns:a16="http://schemas.microsoft.com/office/drawing/2014/main" id="{6CCBE8C9-D73C-49C6-BE5C-D3E3AA8FD0E1}"/>
            </a:ext>
          </a:extLst>
        </xdr:cNvPr>
        <xdr:cNvSpPr txBox="1"/>
      </xdr:nvSpPr>
      <xdr:spPr>
        <a:xfrm>
          <a:off x="234696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720" name="TextBox 1719">
          <a:extLst>
            <a:ext uri="{FF2B5EF4-FFF2-40B4-BE49-F238E27FC236}">
              <a16:creationId xmlns:a16="http://schemas.microsoft.com/office/drawing/2014/main" id="{3D7B2BBB-1B67-4871-9780-F39EB12AC50D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721" name="TextBox 1720">
          <a:extLst>
            <a:ext uri="{FF2B5EF4-FFF2-40B4-BE49-F238E27FC236}">
              <a16:creationId xmlns:a16="http://schemas.microsoft.com/office/drawing/2014/main" id="{0C83B60A-AC27-4A4B-805C-5B5E8E307078}"/>
            </a:ext>
          </a:extLst>
        </xdr:cNvPr>
        <xdr:cNvSpPr txBox="1"/>
      </xdr:nvSpPr>
      <xdr:spPr>
        <a:xfrm>
          <a:off x="234505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722" name="TextBox 1721">
          <a:extLst>
            <a:ext uri="{FF2B5EF4-FFF2-40B4-BE49-F238E27FC236}">
              <a16:creationId xmlns:a16="http://schemas.microsoft.com/office/drawing/2014/main" id="{EF8EAE8C-CB0E-4BBF-B8AF-4F42634F932F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723" name="TextBox 1722">
          <a:extLst>
            <a:ext uri="{FF2B5EF4-FFF2-40B4-BE49-F238E27FC236}">
              <a16:creationId xmlns:a16="http://schemas.microsoft.com/office/drawing/2014/main" id="{33A6AC10-75D4-4A08-AEAA-4C26167219EE}"/>
            </a:ext>
          </a:extLst>
        </xdr:cNvPr>
        <xdr:cNvSpPr txBox="1"/>
      </xdr:nvSpPr>
      <xdr:spPr>
        <a:xfrm>
          <a:off x="234505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724" name="TextBox 1723">
          <a:extLst>
            <a:ext uri="{FF2B5EF4-FFF2-40B4-BE49-F238E27FC236}">
              <a16:creationId xmlns:a16="http://schemas.microsoft.com/office/drawing/2014/main" id="{711864C0-BF2A-4C4A-A091-F8792B47D269}"/>
            </a:ext>
          </a:extLst>
        </xdr:cNvPr>
        <xdr:cNvSpPr txBox="1"/>
      </xdr:nvSpPr>
      <xdr:spPr>
        <a:xfrm>
          <a:off x="234696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725" name="TextBox 1724">
          <a:extLst>
            <a:ext uri="{FF2B5EF4-FFF2-40B4-BE49-F238E27FC236}">
              <a16:creationId xmlns:a16="http://schemas.microsoft.com/office/drawing/2014/main" id="{4AB30D76-D002-49AA-A206-A444E55CD90E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726" name="TextBox 1725">
          <a:extLst>
            <a:ext uri="{FF2B5EF4-FFF2-40B4-BE49-F238E27FC236}">
              <a16:creationId xmlns:a16="http://schemas.microsoft.com/office/drawing/2014/main" id="{ACBE279C-0F8D-4377-8D96-651DEECE9908}"/>
            </a:ext>
          </a:extLst>
        </xdr:cNvPr>
        <xdr:cNvSpPr txBox="1"/>
      </xdr:nvSpPr>
      <xdr:spPr>
        <a:xfrm>
          <a:off x="234505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727" name="TextBox 1726">
          <a:extLst>
            <a:ext uri="{FF2B5EF4-FFF2-40B4-BE49-F238E27FC236}">
              <a16:creationId xmlns:a16="http://schemas.microsoft.com/office/drawing/2014/main" id="{112E18C3-592B-4088-ACE8-C869BE90F070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728" name="TextBox 1727">
          <a:extLst>
            <a:ext uri="{FF2B5EF4-FFF2-40B4-BE49-F238E27FC236}">
              <a16:creationId xmlns:a16="http://schemas.microsoft.com/office/drawing/2014/main" id="{562A3882-800F-4F24-B8EC-BB7A4C979C10}"/>
            </a:ext>
          </a:extLst>
        </xdr:cNvPr>
        <xdr:cNvSpPr txBox="1"/>
      </xdr:nvSpPr>
      <xdr:spPr>
        <a:xfrm>
          <a:off x="234505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729" name="TextBox 1728">
          <a:extLst>
            <a:ext uri="{FF2B5EF4-FFF2-40B4-BE49-F238E27FC236}">
              <a16:creationId xmlns:a16="http://schemas.microsoft.com/office/drawing/2014/main" id="{3AE33896-1DE9-431E-8ACC-733791D833AC}"/>
            </a:ext>
          </a:extLst>
        </xdr:cNvPr>
        <xdr:cNvSpPr txBox="1"/>
      </xdr:nvSpPr>
      <xdr:spPr>
        <a:xfrm>
          <a:off x="234696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730" name="TextBox 1729">
          <a:extLst>
            <a:ext uri="{FF2B5EF4-FFF2-40B4-BE49-F238E27FC236}">
              <a16:creationId xmlns:a16="http://schemas.microsoft.com/office/drawing/2014/main" id="{6C12CF39-6B5C-4803-9D6A-9D4F709CFB19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731" name="TextBox 1730">
          <a:extLst>
            <a:ext uri="{FF2B5EF4-FFF2-40B4-BE49-F238E27FC236}">
              <a16:creationId xmlns:a16="http://schemas.microsoft.com/office/drawing/2014/main" id="{4A9AF315-6963-4BA1-BE00-155DC06FBE3A}"/>
            </a:ext>
          </a:extLst>
        </xdr:cNvPr>
        <xdr:cNvSpPr txBox="1"/>
      </xdr:nvSpPr>
      <xdr:spPr>
        <a:xfrm>
          <a:off x="234505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732" name="TextBox 1731">
          <a:extLst>
            <a:ext uri="{FF2B5EF4-FFF2-40B4-BE49-F238E27FC236}">
              <a16:creationId xmlns:a16="http://schemas.microsoft.com/office/drawing/2014/main" id="{1CEBB07E-98B7-43A1-88C6-10FCC8F52D1A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733" name="TextBox 1732">
          <a:extLst>
            <a:ext uri="{FF2B5EF4-FFF2-40B4-BE49-F238E27FC236}">
              <a16:creationId xmlns:a16="http://schemas.microsoft.com/office/drawing/2014/main" id="{469798C2-EF3F-4648-B54B-B7FFC9ACA064}"/>
            </a:ext>
          </a:extLst>
        </xdr:cNvPr>
        <xdr:cNvSpPr txBox="1"/>
      </xdr:nvSpPr>
      <xdr:spPr>
        <a:xfrm>
          <a:off x="234505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734" name="TextBox 1733">
          <a:extLst>
            <a:ext uri="{FF2B5EF4-FFF2-40B4-BE49-F238E27FC236}">
              <a16:creationId xmlns:a16="http://schemas.microsoft.com/office/drawing/2014/main" id="{92F9B429-F35E-4305-9195-6113407CB3F2}"/>
            </a:ext>
          </a:extLst>
        </xdr:cNvPr>
        <xdr:cNvSpPr txBox="1"/>
      </xdr:nvSpPr>
      <xdr:spPr>
        <a:xfrm>
          <a:off x="234696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735" name="TextBox 1734">
          <a:extLst>
            <a:ext uri="{FF2B5EF4-FFF2-40B4-BE49-F238E27FC236}">
              <a16:creationId xmlns:a16="http://schemas.microsoft.com/office/drawing/2014/main" id="{B5292E32-ECD9-473B-8AEF-960E98546202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736" name="TextBox 1735">
          <a:extLst>
            <a:ext uri="{FF2B5EF4-FFF2-40B4-BE49-F238E27FC236}">
              <a16:creationId xmlns:a16="http://schemas.microsoft.com/office/drawing/2014/main" id="{6E7F2933-CC1A-42AD-A960-21EE189BB6D4}"/>
            </a:ext>
          </a:extLst>
        </xdr:cNvPr>
        <xdr:cNvSpPr txBox="1"/>
      </xdr:nvSpPr>
      <xdr:spPr>
        <a:xfrm>
          <a:off x="234505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737" name="TextBox 1736">
          <a:extLst>
            <a:ext uri="{FF2B5EF4-FFF2-40B4-BE49-F238E27FC236}">
              <a16:creationId xmlns:a16="http://schemas.microsoft.com/office/drawing/2014/main" id="{DF79D198-397B-4C8E-AF83-4A05A137C795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738" name="TextBox 1737">
          <a:extLst>
            <a:ext uri="{FF2B5EF4-FFF2-40B4-BE49-F238E27FC236}">
              <a16:creationId xmlns:a16="http://schemas.microsoft.com/office/drawing/2014/main" id="{A364393C-3AF1-4D02-A8D0-157385A88D8E}"/>
            </a:ext>
          </a:extLst>
        </xdr:cNvPr>
        <xdr:cNvSpPr txBox="1"/>
      </xdr:nvSpPr>
      <xdr:spPr>
        <a:xfrm>
          <a:off x="234505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739" name="TextBox 1738">
          <a:extLst>
            <a:ext uri="{FF2B5EF4-FFF2-40B4-BE49-F238E27FC236}">
              <a16:creationId xmlns:a16="http://schemas.microsoft.com/office/drawing/2014/main" id="{ACB52980-9AEA-473A-9BC4-B65DAC429D7C}"/>
            </a:ext>
          </a:extLst>
        </xdr:cNvPr>
        <xdr:cNvSpPr txBox="1"/>
      </xdr:nvSpPr>
      <xdr:spPr>
        <a:xfrm>
          <a:off x="234696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740" name="TextBox 1739">
          <a:extLst>
            <a:ext uri="{FF2B5EF4-FFF2-40B4-BE49-F238E27FC236}">
              <a16:creationId xmlns:a16="http://schemas.microsoft.com/office/drawing/2014/main" id="{C167D563-7A68-4AE9-BEE6-F4BE0B10182A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741" name="TextBox 1740">
          <a:extLst>
            <a:ext uri="{FF2B5EF4-FFF2-40B4-BE49-F238E27FC236}">
              <a16:creationId xmlns:a16="http://schemas.microsoft.com/office/drawing/2014/main" id="{BA9B202E-66E9-4BC7-9D57-BB9E39E25592}"/>
            </a:ext>
          </a:extLst>
        </xdr:cNvPr>
        <xdr:cNvSpPr txBox="1"/>
      </xdr:nvSpPr>
      <xdr:spPr>
        <a:xfrm>
          <a:off x="234505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742" name="TextBox 1741">
          <a:extLst>
            <a:ext uri="{FF2B5EF4-FFF2-40B4-BE49-F238E27FC236}">
              <a16:creationId xmlns:a16="http://schemas.microsoft.com/office/drawing/2014/main" id="{FB571B98-553F-469C-A5AF-4AC15FBEF910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743" name="TextBox 1742">
          <a:extLst>
            <a:ext uri="{FF2B5EF4-FFF2-40B4-BE49-F238E27FC236}">
              <a16:creationId xmlns:a16="http://schemas.microsoft.com/office/drawing/2014/main" id="{1B9F2315-09AE-4F77-9BDC-1BFA6A55B050}"/>
            </a:ext>
          </a:extLst>
        </xdr:cNvPr>
        <xdr:cNvSpPr txBox="1"/>
      </xdr:nvSpPr>
      <xdr:spPr>
        <a:xfrm>
          <a:off x="234505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744" name="TextBox 1743">
          <a:extLst>
            <a:ext uri="{FF2B5EF4-FFF2-40B4-BE49-F238E27FC236}">
              <a16:creationId xmlns:a16="http://schemas.microsoft.com/office/drawing/2014/main" id="{41B41A9D-8449-4729-92D4-24B1BBABC957}"/>
            </a:ext>
          </a:extLst>
        </xdr:cNvPr>
        <xdr:cNvSpPr txBox="1"/>
      </xdr:nvSpPr>
      <xdr:spPr>
        <a:xfrm>
          <a:off x="234696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745" name="TextBox 1744">
          <a:extLst>
            <a:ext uri="{FF2B5EF4-FFF2-40B4-BE49-F238E27FC236}">
              <a16:creationId xmlns:a16="http://schemas.microsoft.com/office/drawing/2014/main" id="{50EB9971-4553-4F4B-B403-D3B1746FBAC1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746" name="TextBox 1745">
          <a:extLst>
            <a:ext uri="{FF2B5EF4-FFF2-40B4-BE49-F238E27FC236}">
              <a16:creationId xmlns:a16="http://schemas.microsoft.com/office/drawing/2014/main" id="{B2FFF3BA-196E-47CE-A972-040BFD6B6937}"/>
            </a:ext>
          </a:extLst>
        </xdr:cNvPr>
        <xdr:cNvSpPr txBox="1"/>
      </xdr:nvSpPr>
      <xdr:spPr>
        <a:xfrm>
          <a:off x="234505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747" name="TextBox 1746">
          <a:extLst>
            <a:ext uri="{FF2B5EF4-FFF2-40B4-BE49-F238E27FC236}">
              <a16:creationId xmlns:a16="http://schemas.microsoft.com/office/drawing/2014/main" id="{EFF5E3C4-3B5C-4D71-9F14-EDED1FF26DFE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748" name="TextBox 1747">
          <a:extLst>
            <a:ext uri="{FF2B5EF4-FFF2-40B4-BE49-F238E27FC236}">
              <a16:creationId xmlns:a16="http://schemas.microsoft.com/office/drawing/2014/main" id="{800375B6-5269-418F-BADE-F1DAAC145419}"/>
            </a:ext>
          </a:extLst>
        </xdr:cNvPr>
        <xdr:cNvSpPr txBox="1"/>
      </xdr:nvSpPr>
      <xdr:spPr>
        <a:xfrm>
          <a:off x="234505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749" name="TextBox 1748">
          <a:extLst>
            <a:ext uri="{FF2B5EF4-FFF2-40B4-BE49-F238E27FC236}">
              <a16:creationId xmlns:a16="http://schemas.microsoft.com/office/drawing/2014/main" id="{BB79757A-5AD1-446D-B13D-920292FFC2C5}"/>
            </a:ext>
          </a:extLst>
        </xdr:cNvPr>
        <xdr:cNvSpPr txBox="1"/>
      </xdr:nvSpPr>
      <xdr:spPr>
        <a:xfrm>
          <a:off x="234696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750" name="TextBox 1749">
          <a:extLst>
            <a:ext uri="{FF2B5EF4-FFF2-40B4-BE49-F238E27FC236}">
              <a16:creationId xmlns:a16="http://schemas.microsoft.com/office/drawing/2014/main" id="{133458AE-4796-4A54-8B55-8BE480E690E7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751" name="TextBox 1750">
          <a:extLst>
            <a:ext uri="{FF2B5EF4-FFF2-40B4-BE49-F238E27FC236}">
              <a16:creationId xmlns:a16="http://schemas.microsoft.com/office/drawing/2014/main" id="{2F93F40A-0FAA-47B7-9A3C-B6633C1146B4}"/>
            </a:ext>
          </a:extLst>
        </xdr:cNvPr>
        <xdr:cNvSpPr txBox="1"/>
      </xdr:nvSpPr>
      <xdr:spPr>
        <a:xfrm>
          <a:off x="234505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752" name="TextBox 1751">
          <a:extLst>
            <a:ext uri="{FF2B5EF4-FFF2-40B4-BE49-F238E27FC236}">
              <a16:creationId xmlns:a16="http://schemas.microsoft.com/office/drawing/2014/main" id="{29E47E65-03C6-411D-BFFB-6DC2F9496691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753" name="TextBox 1752">
          <a:extLst>
            <a:ext uri="{FF2B5EF4-FFF2-40B4-BE49-F238E27FC236}">
              <a16:creationId xmlns:a16="http://schemas.microsoft.com/office/drawing/2014/main" id="{94DBD9AB-2252-4BA7-8291-C017A4D34D69}"/>
            </a:ext>
          </a:extLst>
        </xdr:cNvPr>
        <xdr:cNvSpPr txBox="1"/>
      </xdr:nvSpPr>
      <xdr:spPr>
        <a:xfrm>
          <a:off x="234505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754" name="TextBox 1753">
          <a:extLst>
            <a:ext uri="{FF2B5EF4-FFF2-40B4-BE49-F238E27FC236}">
              <a16:creationId xmlns:a16="http://schemas.microsoft.com/office/drawing/2014/main" id="{E0233BA1-7DEE-4273-AAD1-0E7FAC1CB5F3}"/>
            </a:ext>
          </a:extLst>
        </xdr:cNvPr>
        <xdr:cNvSpPr txBox="1"/>
      </xdr:nvSpPr>
      <xdr:spPr>
        <a:xfrm>
          <a:off x="234696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755" name="TextBox 1754">
          <a:extLst>
            <a:ext uri="{FF2B5EF4-FFF2-40B4-BE49-F238E27FC236}">
              <a16:creationId xmlns:a16="http://schemas.microsoft.com/office/drawing/2014/main" id="{E0ECFB87-86CD-49B8-AB57-65AFF848ED34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756" name="TextBox 1755">
          <a:extLst>
            <a:ext uri="{FF2B5EF4-FFF2-40B4-BE49-F238E27FC236}">
              <a16:creationId xmlns:a16="http://schemas.microsoft.com/office/drawing/2014/main" id="{9FD12626-42F4-4024-A294-29BFD5365EE7}"/>
            </a:ext>
          </a:extLst>
        </xdr:cNvPr>
        <xdr:cNvSpPr txBox="1"/>
      </xdr:nvSpPr>
      <xdr:spPr>
        <a:xfrm>
          <a:off x="234505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757" name="TextBox 1756">
          <a:extLst>
            <a:ext uri="{FF2B5EF4-FFF2-40B4-BE49-F238E27FC236}">
              <a16:creationId xmlns:a16="http://schemas.microsoft.com/office/drawing/2014/main" id="{7FE495E2-AC4B-4A28-95E9-95774521DAA4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758" name="TextBox 1757">
          <a:extLst>
            <a:ext uri="{FF2B5EF4-FFF2-40B4-BE49-F238E27FC236}">
              <a16:creationId xmlns:a16="http://schemas.microsoft.com/office/drawing/2014/main" id="{BFB18B4E-FCBF-404D-B0A3-2AAF78F22CCE}"/>
            </a:ext>
          </a:extLst>
        </xdr:cNvPr>
        <xdr:cNvSpPr txBox="1"/>
      </xdr:nvSpPr>
      <xdr:spPr>
        <a:xfrm>
          <a:off x="234505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759" name="TextBox 1758">
          <a:extLst>
            <a:ext uri="{FF2B5EF4-FFF2-40B4-BE49-F238E27FC236}">
              <a16:creationId xmlns:a16="http://schemas.microsoft.com/office/drawing/2014/main" id="{BC7D25B4-41C7-4DA1-91E5-F31BC50C7305}"/>
            </a:ext>
          </a:extLst>
        </xdr:cNvPr>
        <xdr:cNvSpPr txBox="1"/>
      </xdr:nvSpPr>
      <xdr:spPr>
        <a:xfrm>
          <a:off x="234696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760" name="TextBox 1759">
          <a:extLst>
            <a:ext uri="{FF2B5EF4-FFF2-40B4-BE49-F238E27FC236}">
              <a16:creationId xmlns:a16="http://schemas.microsoft.com/office/drawing/2014/main" id="{06F93ACB-751C-4CF5-BC4F-47769E147AD7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761" name="TextBox 1760">
          <a:extLst>
            <a:ext uri="{FF2B5EF4-FFF2-40B4-BE49-F238E27FC236}">
              <a16:creationId xmlns:a16="http://schemas.microsoft.com/office/drawing/2014/main" id="{741F6775-E6E8-41F0-B5A5-79E3DBD2A608}"/>
            </a:ext>
          </a:extLst>
        </xdr:cNvPr>
        <xdr:cNvSpPr txBox="1"/>
      </xdr:nvSpPr>
      <xdr:spPr>
        <a:xfrm>
          <a:off x="234505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762" name="TextBox 1761">
          <a:extLst>
            <a:ext uri="{FF2B5EF4-FFF2-40B4-BE49-F238E27FC236}">
              <a16:creationId xmlns:a16="http://schemas.microsoft.com/office/drawing/2014/main" id="{E6F41372-9D00-42B3-881E-1BAE1282BCAE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763" name="TextBox 1762">
          <a:extLst>
            <a:ext uri="{FF2B5EF4-FFF2-40B4-BE49-F238E27FC236}">
              <a16:creationId xmlns:a16="http://schemas.microsoft.com/office/drawing/2014/main" id="{F96C26C9-4F15-43E0-B405-093EFA470641}"/>
            </a:ext>
          </a:extLst>
        </xdr:cNvPr>
        <xdr:cNvSpPr txBox="1"/>
      </xdr:nvSpPr>
      <xdr:spPr>
        <a:xfrm>
          <a:off x="234505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764" name="TextBox 1763">
          <a:extLst>
            <a:ext uri="{FF2B5EF4-FFF2-40B4-BE49-F238E27FC236}">
              <a16:creationId xmlns:a16="http://schemas.microsoft.com/office/drawing/2014/main" id="{2980BD8B-504D-456E-A8C0-78F4BB720E3D}"/>
            </a:ext>
          </a:extLst>
        </xdr:cNvPr>
        <xdr:cNvSpPr txBox="1"/>
      </xdr:nvSpPr>
      <xdr:spPr>
        <a:xfrm>
          <a:off x="234696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765" name="TextBox 1764">
          <a:extLst>
            <a:ext uri="{FF2B5EF4-FFF2-40B4-BE49-F238E27FC236}">
              <a16:creationId xmlns:a16="http://schemas.microsoft.com/office/drawing/2014/main" id="{52680274-46DE-4EB0-ACD3-2D66CA39C293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766" name="TextBox 1765">
          <a:extLst>
            <a:ext uri="{FF2B5EF4-FFF2-40B4-BE49-F238E27FC236}">
              <a16:creationId xmlns:a16="http://schemas.microsoft.com/office/drawing/2014/main" id="{443D3209-8BAF-486B-A21E-99864ABF177B}"/>
            </a:ext>
          </a:extLst>
        </xdr:cNvPr>
        <xdr:cNvSpPr txBox="1"/>
      </xdr:nvSpPr>
      <xdr:spPr>
        <a:xfrm>
          <a:off x="234505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767" name="TextBox 1766">
          <a:extLst>
            <a:ext uri="{FF2B5EF4-FFF2-40B4-BE49-F238E27FC236}">
              <a16:creationId xmlns:a16="http://schemas.microsoft.com/office/drawing/2014/main" id="{F3AE3B9C-C085-4EB4-96CC-3295787D1E4F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768" name="TextBox 1767">
          <a:extLst>
            <a:ext uri="{FF2B5EF4-FFF2-40B4-BE49-F238E27FC236}">
              <a16:creationId xmlns:a16="http://schemas.microsoft.com/office/drawing/2014/main" id="{0F62800D-7D89-4CF6-838E-93D05021475A}"/>
            </a:ext>
          </a:extLst>
        </xdr:cNvPr>
        <xdr:cNvSpPr txBox="1"/>
      </xdr:nvSpPr>
      <xdr:spPr>
        <a:xfrm>
          <a:off x="234505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769" name="TextBox 1768">
          <a:extLst>
            <a:ext uri="{FF2B5EF4-FFF2-40B4-BE49-F238E27FC236}">
              <a16:creationId xmlns:a16="http://schemas.microsoft.com/office/drawing/2014/main" id="{C5ECD5BD-CDCF-4B2B-A467-A652666C2EE6}"/>
            </a:ext>
          </a:extLst>
        </xdr:cNvPr>
        <xdr:cNvSpPr txBox="1"/>
      </xdr:nvSpPr>
      <xdr:spPr>
        <a:xfrm>
          <a:off x="234696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770" name="TextBox 1769">
          <a:extLst>
            <a:ext uri="{FF2B5EF4-FFF2-40B4-BE49-F238E27FC236}">
              <a16:creationId xmlns:a16="http://schemas.microsoft.com/office/drawing/2014/main" id="{A05578C3-EE64-4914-B7E3-CB8C969281BC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771" name="TextBox 1770">
          <a:extLst>
            <a:ext uri="{FF2B5EF4-FFF2-40B4-BE49-F238E27FC236}">
              <a16:creationId xmlns:a16="http://schemas.microsoft.com/office/drawing/2014/main" id="{425CC904-71CE-4ED5-8072-ABB482BEB806}"/>
            </a:ext>
          </a:extLst>
        </xdr:cNvPr>
        <xdr:cNvSpPr txBox="1"/>
      </xdr:nvSpPr>
      <xdr:spPr>
        <a:xfrm>
          <a:off x="234505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772" name="TextBox 1771">
          <a:extLst>
            <a:ext uri="{FF2B5EF4-FFF2-40B4-BE49-F238E27FC236}">
              <a16:creationId xmlns:a16="http://schemas.microsoft.com/office/drawing/2014/main" id="{9B9B7991-D616-4405-89FB-BDEC2059ACA2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773" name="TextBox 1772">
          <a:extLst>
            <a:ext uri="{FF2B5EF4-FFF2-40B4-BE49-F238E27FC236}">
              <a16:creationId xmlns:a16="http://schemas.microsoft.com/office/drawing/2014/main" id="{82CF8D48-357A-404F-8D62-4B95BCF8019B}"/>
            </a:ext>
          </a:extLst>
        </xdr:cNvPr>
        <xdr:cNvSpPr txBox="1"/>
      </xdr:nvSpPr>
      <xdr:spPr>
        <a:xfrm>
          <a:off x="234505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774" name="TextBox 1773">
          <a:extLst>
            <a:ext uri="{FF2B5EF4-FFF2-40B4-BE49-F238E27FC236}">
              <a16:creationId xmlns:a16="http://schemas.microsoft.com/office/drawing/2014/main" id="{71A9BCDB-FC23-4EE4-8361-5633DF7F38F8}"/>
            </a:ext>
          </a:extLst>
        </xdr:cNvPr>
        <xdr:cNvSpPr txBox="1"/>
      </xdr:nvSpPr>
      <xdr:spPr>
        <a:xfrm>
          <a:off x="234696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775" name="TextBox 1774">
          <a:extLst>
            <a:ext uri="{FF2B5EF4-FFF2-40B4-BE49-F238E27FC236}">
              <a16:creationId xmlns:a16="http://schemas.microsoft.com/office/drawing/2014/main" id="{6CD2D417-17ED-4207-B2E5-4D00C14F733E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776" name="TextBox 1775">
          <a:extLst>
            <a:ext uri="{FF2B5EF4-FFF2-40B4-BE49-F238E27FC236}">
              <a16:creationId xmlns:a16="http://schemas.microsoft.com/office/drawing/2014/main" id="{B36C921C-C78D-4B40-A138-1378981406F1}"/>
            </a:ext>
          </a:extLst>
        </xdr:cNvPr>
        <xdr:cNvSpPr txBox="1"/>
      </xdr:nvSpPr>
      <xdr:spPr>
        <a:xfrm>
          <a:off x="234505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777" name="TextBox 1776">
          <a:extLst>
            <a:ext uri="{FF2B5EF4-FFF2-40B4-BE49-F238E27FC236}">
              <a16:creationId xmlns:a16="http://schemas.microsoft.com/office/drawing/2014/main" id="{5E349F25-C73D-46A6-BED6-33F46A9D8969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778" name="TextBox 1777">
          <a:extLst>
            <a:ext uri="{FF2B5EF4-FFF2-40B4-BE49-F238E27FC236}">
              <a16:creationId xmlns:a16="http://schemas.microsoft.com/office/drawing/2014/main" id="{F70D171D-BBB0-4CF1-96AE-401692AF20A0}"/>
            </a:ext>
          </a:extLst>
        </xdr:cNvPr>
        <xdr:cNvSpPr txBox="1"/>
      </xdr:nvSpPr>
      <xdr:spPr>
        <a:xfrm>
          <a:off x="234505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779" name="TextBox 1778">
          <a:extLst>
            <a:ext uri="{FF2B5EF4-FFF2-40B4-BE49-F238E27FC236}">
              <a16:creationId xmlns:a16="http://schemas.microsoft.com/office/drawing/2014/main" id="{5739FB6E-76BD-4D1E-8CF9-A7AD86347030}"/>
            </a:ext>
          </a:extLst>
        </xdr:cNvPr>
        <xdr:cNvSpPr txBox="1"/>
      </xdr:nvSpPr>
      <xdr:spPr>
        <a:xfrm>
          <a:off x="234696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780" name="TextBox 1779">
          <a:extLst>
            <a:ext uri="{FF2B5EF4-FFF2-40B4-BE49-F238E27FC236}">
              <a16:creationId xmlns:a16="http://schemas.microsoft.com/office/drawing/2014/main" id="{ED1A0C40-5763-426D-8D25-62862464C14C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781" name="TextBox 1780">
          <a:extLst>
            <a:ext uri="{FF2B5EF4-FFF2-40B4-BE49-F238E27FC236}">
              <a16:creationId xmlns:a16="http://schemas.microsoft.com/office/drawing/2014/main" id="{1B0653B7-B6E5-4862-8676-1869AEC6BBFA}"/>
            </a:ext>
          </a:extLst>
        </xdr:cNvPr>
        <xdr:cNvSpPr txBox="1"/>
      </xdr:nvSpPr>
      <xdr:spPr>
        <a:xfrm>
          <a:off x="234505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782" name="TextBox 1781">
          <a:extLst>
            <a:ext uri="{FF2B5EF4-FFF2-40B4-BE49-F238E27FC236}">
              <a16:creationId xmlns:a16="http://schemas.microsoft.com/office/drawing/2014/main" id="{E6754AF2-FB3F-4CCF-9FCF-99774703FDC9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783" name="TextBox 1782">
          <a:extLst>
            <a:ext uri="{FF2B5EF4-FFF2-40B4-BE49-F238E27FC236}">
              <a16:creationId xmlns:a16="http://schemas.microsoft.com/office/drawing/2014/main" id="{9072A9D7-2CF9-4581-AA16-E045A74407A5}"/>
            </a:ext>
          </a:extLst>
        </xdr:cNvPr>
        <xdr:cNvSpPr txBox="1"/>
      </xdr:nvSpPr>
      <xdr:spPr>
        <a:xfrm>
          <a:off x="234505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784" name="TextBox 1783">
          <a:extLst>
            <a:ext uri="{FF2B5EF4-FFF2-40B4-BE49-F238E27FC236}">
              <a16:creationId xmlns:a16="http://schemas.microsoft.com/office/drawing/2014/main" id="{791DF461-5576-412D-817F-BEF5D1BCBAED}"/>
            </a:ext>
          </a:extLst>
        </xdr:cNvPr>
        <xdr:cNvSpPr txBox="1"/>
      </xdr:nvSpPr>
      <xdr:spPr>
        <a:xfrm>
          <a:off x="234696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785" name="TextBox 1784">
          <a:extLst>
            <a:ext uri="{FF2B5EF4-FFF2-40B4-BE49-F238E27FC236}">
              <a16:creationId xmlns:a16="http://schemas.microsoft.com/office/drawing/2014/main" id="{12D53612-318E-4C48-AF15-CFBC87E02E38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786" name="TextBox 1785">
          <a:extLst>
            <a:ext uri="{FF2B5EF4-FFF2-40B4-BE49-F238E27FC236}">
              <a16:creationId xmlns:a16="http://schemas.microsoft.com/office/drawing/2014/main" id="{74AFE7FD-EBEC-4EB2-BCEC-6069B061EA61}"/>
            </a:ext>
          </a:extLst>
        </xdr:cNvPr>
        <xdr:cNvSpPr txBox="1"/>
      </xdr:nvSpPr>
      <xdr:spPr>
        <a:xfrm>
          <a:off x="234505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787" name="TextBox 1786">
          <a:extLst>
            <a:ext uri="{FF2B5EF4-FFF2-40B4-BE49-F238E27FC236}">
              <a16:creationId xmlns:a16="http://schemas.microsoft.com/office/drawing/2014/main" id="{E463166D-F6BB-44B0-8266-BB013AB91DE0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788" name="TextBox 1787">
          <a:extLst>
            <a:ext uri="{FF2B5EF4-FFF2-40B4-BE49-F238E27FC236}">
              <a16:creationId xmlns:a16="http://schemas.microsoft.com/office/drawing/2014/main" id="{DCD8FAEA-53A6-44BE-B95D-5B5B2A1637DC}"/>
            </a:ext>
          </a:extLst>
        </xdr:cNvPr>
        <xdr:cNvSpPr txBox="1"/>
      </xdr:nvSpPr>
      <xdr:spPr>
        <a:xfrm>
          <a:off x="234505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789" name="TextBox 1788">
          <a:extLst>
            <a:ext uri="{FF2B5EF4-FFF2-40B4-BE49-F238E27FC236}">
              <a16:creationId xmlns:a16="http://schemas.microsoft.com/office/drawing/2014/main" id="{F0F883FE-873F-445C-819D-96E4271C8611}"/>
            </a:ext>
          </a:extLst>
        </xdr:cNvPr>
        <xdr:cNvSpPr txBox="1"/>
      </xdr:nvSpPr>
      <xdr:spPr>
        <a:xfrm>
          <a:off x="234696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790" name="TextBox 1789">
          <a:extLst>
            <a:ext uri="{FF2B5EF4-FFF2-40B4-BE49-F238E27FC236}">
              <a16:creationId xmlns:a16="http://schemas.microsoft.com/office/drawing/2014/main" id="{ABA0548A-3ABC-4ACE-91B5-3C3D56CC14F0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791" name="TextBox 1790">
          <a:extLst>
            <a:ext uri="{FF2B5EF4-FFF2-40B4-BE49-F238E27FC236}">
              <a16:creationId xmlns:a16="http://schemas.microsoft.com/office/drawing/2014/main" id="{F27E8EB4-2F8C-4EE7-A77A-4E11E058C578}"/>
            </a:ext>
          </a:extLst>
        </xdr:cNvPr>
        <xdr:cNvSpPr txBox="1"/>
      </xdr:nvSpPr>
      <xdr:spPr>
        <a:xfrm>
          <a:off x="234505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792" name="TextBox 1791">
          <a:extLst>
            <a:ext uri="{FF2B5EF4-FFF2-40B4-BE49-F238E27FC236}">
              <a16:creationId xmlns:a16="http://schemas.microsoft.com/office/drawing/2014/main" id="{7F02F863-3E8C-463F-BC3F-9888FC0C5C57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793" name="TextBox 1792">
          <a:extLst>
            <a:ext uri="{FF2B5EF4-FFF2-40B4-BE49-F238E27FC236}">
              <a16:creationId xmlns:a16="http://schemas.microsoft.com/office/drawing/2014/main" id="{E2865766-7C78-4D8E-A8F1-210358CE1B19}"/>
            </a:ext>
          </a:extLst>
        </xdr:cNvPr>
        <xdr:cNvSpPr txBox="1"/>
      </xdr:nvSpPr>
      <xdr:spPr>
        <a:xfrm>
          <a:off x="234505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794" name="TextBox 1793">
          <a:extLst>
            <a:ext uri="{FF2B5EF4-FFF2-40B4-BE49-F238E27FC236}">
              <a16:creationId xmlns:a16="http://schemas.microsoft.com/office/drawing/2014/main" id="{36173C91-1832-4F42-9162-A5C01F181E0B}"/>
            </a:ext>
          </a:extLst>
        </xdr:cNvPr>
        <xdr:cNvSpPr txBox="1"/>
      </xdr:nvSpPr>
      <xdr:spPr>
        <a:xfrm>
          <a:off x="234696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795" name="TextBox 1794">
          <a:extLst>
            <a:ext uri="{FF2B5EF4-FFF2-40B4-BE49-F238E27FC236}">
              <a16:creationId xmlns:a16="http://schemas.microsoft.com/office/drawing/2014/main" id="{66BB22EE-F0AB-429B-9DB3-5238A715A8FC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796" name="TextBox 1795">
          <a:extLst>
            <a:ext uri="{FF2B5EF4-FFF2-40B4-BE49-F238E27FC236}">
              <a16:creationId xmlns:a16="http://schemas.microsoft.com/office/drawing/2014/main" id="{320D69F5-489C-42F8-9F3E-0E0488672BEB}"/>
            </a:ext>
          </a:extLst>
        </xdr:cNvPr>
        <xdr:cNvSpPr txBox="1"/>
      </xdr:nvSpPr>
      <xdr:spPr>
        <a:xfrm>
          <a:off x="234505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797" name="TextBox 1796">
          <a:extLst>
            <a:ext uri="{FF2B5EF4-FFF2-40B4-BE49-F238E27FC236}">
              <a16:creationId xmlns:a16="http://schemas.microsoft.com/office/drawing/2014/main" id="{8FD2B2F1-F4D8-40CD-B1DE-EA5E855D23E3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798" name="TextBox 1797">
          <a:extLst>
            <a:ext uri="{FF2B5EF4-FFF2-40B4-BE49-F238E27FC236}">
              <a16:creationId xmlns:a16="http://schemas.microsoft.com/office/drawing/2014/main" id="{13F9F5BB-E139-4E18-94BD-34D7C200BBE2}"/>
            </a:ext>
          </a:extLst>
        </xdr:cNvPr>
        <xdr:cNvSpPr txBox="1"/>
      </xdr:nvSpPr>
      <xdr:spPr>
        <a:xfrm>
          <a:off x="234505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799" name="TextBox 1798">
          <a:extLst>
            <a:ext uri="{FF2B5EF4-FFF2-40B4-BE49-F238E27FC236}">
              <a16:creationId xmlns:a16="http://schemas.microsoft.com/office/drawing/2014/main" id="{D4FCB90D-7521-40F4-848A-F44AFEF36C5F}"/>
            </a:ext>
          </a:extLst>
        </xdr:cNvPr>
        <xdr:cNvSpPr txBox="1"/>
      </xdr:nvSpPr>
      <xdr:spPr>
        <a:xfrm>
          <a:off x="234696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800" name="TextBox 1799">
          <a:extLst>
            <a:ext uri="{FF2B5EF4-FFF2-40B4-BE49-F238E27FC236}">
              <a16:creationId xmlns:a16="http://schemas.microsoft.com/office/drawing/2014/main" id="{1394638F-F2FF-4C23-A9B9-9DD730F79DB6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801" name="TextBox 1800">
          <a:extLst>
            <a:ext uri="{FF2B5EF4-FFF2-40B4-BE49-F238E27FC236}">
              <a16:creationId xmlns:a16="http://schemas.microsoft.com/office/drawing/2014/main" id="{95AB868C-047D-46E6-A413-4EB68D8479E4}"/>
            </a:ext>
          </a:extLst>
        </xdr:cNvPr>
        <xdr:cNvSpPr txBox="1"/>
      </xdr:nvSpPr>
      <xdr:spPr>
        <a:xfrm>
          <a:off x="234505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802" name="TextBox 1801">
          <a:extLst>
            <a:ext uri="{FF2B5EF4-FFF2-40B4-BE49-F238E27FC236}">
              <a16:creationId xmlns:a16="http://schemas.microsoft.com/office/drawing/2014/main" id="{CF025CFB-B00F-4FB4-8DF1-B947402B04D8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803" name="TextBox 1802">
          <a:extLst>
            <a:ext uri="{FF2B5EF4-FFF2-40B4-BE49-F238E27FC236}">
              <a16:creationId xmlns:a16="http://schemas.microsoft.com/office/drawing/2014/main" id="{2D8606CB-B9DA-439C-ABBD-EDFDE859A425}"/>
            </a:ext>
          </a:extLst>
        </xdr:cNvPr>
        <xdr:cNvSpPr txBox="1"/>
      </xdr:nvSpPr>
      <xdr:spPr>
        <a:xfrm>
          <a:off x="234505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804" name="TextBox 1803">
          <a:extLst>
            <a:ext uri="{FF2B5EF4-FFF2-40B4-BE49-F238E27FC236}">
              <a16:creationId xmlns:a16="http://schemas.microsoft.com/office/drawing/2014/main" id="{5EEAC8F0-3681-4E92-B31F-EE95BC09ABAE}"/>
            </a:ext>
          </a:extLst>
        </xdr:cNvPr>
        <xdr:cNvSpPr txBox="1"/>
      </xdr:nvSpPr>
      <xdr:spPr>
        <a:xfrm>
          <a:off x="234696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805" name="TextBox 1804">
          <a:extLst>
            <a:ext uri="{FF2B5EF4-FFF2-40B4-BE49-F238E27FC236}">
              <a16:creationId xmlns:a16="http://schemas.microsoft.com/office/drawing/2014/main" id="{14DAA0C7-7B5C-45FD-8D96-8C9BCDB68972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806" name="TextBox 1805">
          <a:extLst>
            <a:ext uri="{FF2B5EF4-FFF2-40B4-BE49-F238E27FC236}">
              <a16:creationId xmlns:a16="http://schemas.microsoft.com/office/drawing/2014/main" id="{BA53C0D3-8CD3-42DF-9B61-A20DB6C71332}"/>
            </a:ext>
          </a:extLst>
        </xdr:cNvPr>
        <xdr:cNvSpPr txBox="1"/>
      </xdr:nvSpPr>
      <xdr:spPr>
        <a:xfrm>
          <a:off x="234505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807" name="TextBox 1806">
          <a:extLst>
            <a:ext uri="{FF2B5EF4-FFF2-40B4-BE49-F238E27FC236}">
              <a16:creationId xmlns:a16="http://schemas.microsoft.com/office/drawing/2014/main" id="{7459525D-81AC-42E3-9A53-C3A77CB6DEE8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808" name="TextBox 1807">
          <a:extLst>
            <a:ext uri="{FF2B5EF4-FFF2-40B4-BE49-F238E27FC236}">
              <a16:creationId xmlns:a16="http://schemas.microsoft.com/office/drawing/2014/main" id="{838A52B6-6837-427D-BB6D-F8E8150FD0AE}"/>
            </a:ext>
          </a:extLst>
        </xdr:cNvPr>
        <xdr:cNvSpPr txBox="1"/>
      </xdr:nvSpPr>
      <xdr:spPr>
        <a:xfrm>
          <a:off x="234505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809" name="TextBox 1808">
          <a:extLst>
            <a:ext uri="{FF2B5EF4-FFF2-40B4-BE49-F238E27FC236}">
              <a16:creationId xmlns:a16="http://schemas.microsoft.com/office/drawing/2014/main" id="{E4D50162-A407-4506-A0E3-7DE6A3E3547D}"/>
            </a:ext>
          </a:extLst>
        </xdr:cNvPr>
        <xdr:cNvSpPr txBox="1"/>
      </xdr:nvSpPr>
      <xdr:spPr>
        <a:xfrm>
          <a:off x="234696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810" name="TextBox 1809">
          <a:extLst>
            <a:ext uri="{FF2B5EF4-FFF2-40B4-BE49-F238E27FC236}">
              <a16:creationId xmlns:a16="http://schemas.microsoft.com/office/drawing/2014/main" id="{8B15E39B-E6A9-455B-A59C-C12974F83996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811" name="TextBox 1810">
          <a:extLst>
            <a:ext uri="{FF2B5EF4-FFF2-40B4-BE49-F238E27FC236}">
              <a16:creationId xmlns:a16="http://schemas.microsoft.com/office/drawing/2014/main" id="{FBA0D8F0-E9E4-4002-BFD1-1E593DB2FA52}"/>
            </a:ext>
          </a:extLst>
        </xdr:cNvPr>
        <xdr:cNvSpPr txBox="1"/>
      </xdr:nvSpPr>
      <xdr:spPr>
        <a:xfrm>
          <a:off x="234505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812" name="TextBox 1811">
          <a:extLst>
            <a:ext uri="{FF2B5EF4-FFF2-40B4-BE49-F238E27FC236}">
              <a16:creationId xmlns:a16="http://schemas.microsoft.com/office/drawing/2014/main" id="{0494D16B-2804-4DAF-8DC2-442509F8E0BC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813" name="TextBox 1812">
          <a:extLst>
            <a:ext uri="{FF2B5EF4-FFF2-40B4-BE49-F238E27FC236}">
              <a16:creationId xmlns:a16="http://schemas.microsoft.com/office/drawing/2014/main" id="{4948653D-1F52-4E6A-9392-9A519E5AC9D5}"/>
            </a:ext>
          </a:extLst>
        </xdr:cNvPr>
        <xdr:cNvSpPr txBox="1"/>
      </xdr:nvSpPr>
      <xdr:spPr>
        <a:xfrm>
          <a:off x="234505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814" name="TextBox 1813">
          <a:extLst>
            <a:ext uri="{FF2B5EF4-FFF2-40B4-BE49-F238E27FC236}">
              <a16:creationId xmlns:a16="http://schemas.microsoft.com/office/drawing/2014/main" id="{214CFA7E-579B-4747-82B5-7C292EB4C67F}"/>
            </a:ext>
          </a:extLst>
        </xdr:cNvPr>
        <xdr:cNvSpPr txBox="1"/>
      </xdr:nvSpPr>
      <xdr:spPr>
        <a:xfrm>
          <a:off x="234696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815" name="TextBox 1814">
          <a:extLst>
            <a:ext uri="{FF2B5EF4-FFF2-40B4-BE49-F238E27FC236}">
              <a16:creationId xmlns:a16="http://schemas.microsoft.com/office/drawing/2014/main" id="{2A911E01-D06A-496E-8ACC-C572D7D3D065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816" name="TextBox 1815">
          <a:extLst>
            <a:ext uri="{FF2B5EF4-FFF2-40B4-BE49-F238E27FC236}">
              <a16:creationId xmlns:a16="http://schemas.microsoft.com/office/drawing/2014/main" id="{701F66B2-2E93-4AAF-8C34-FD175D6B2E8B}"/>
            </a:ext>
          </a:extLst>
        </xdr:cNvPr>
        <xdr:cNvSpPr txBox="1"/>
      </xdr:nvSpPr>
      <xdr:spPr>
        <a:xfrm>
          <a:off x="234505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817" name="TextBox 1816">
          <a:extLst>
            <a:ext uri="{FF2B5EF4-FFF2-40B4-BE49-F238E27FC236}">
              <a16:creationId xmlns:a16="http://schemas.microsoft.com/office/drawing/2014/main" id="{8B1B18CB-3366-48B8-BB88-964BD23B33BC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818" name="TextBox 1817">
          <a:extLst>
            <a:ext uri="{FF2B5EF4-FFF2-40B4-BE49-F238E27FC236}">
              <a16:creationId xmlns:a16="http://schemas.microsoft.com/office/drawing/2014/main" id="{B55910EB-7AD3-43DE-951D-2BD6AFEA92CC}"/>
            </a:ext>
          </a:extLst>
        </xdr:cNvPr>
        <xdr:cNvSpPr txBox="1"/>
      </xdr:nvSpPr>
      <xdr:spPr>
        <a:xfrm>
          <a:off x="234505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819" name="TextBox 1818">
          <a:extLst>
            <a:ext uri="{FF2B5EF4-FFF2-40B4-BE49-F238E27FC236}">
              <a16:creationId xmlns:a16="http://schemas.microsoft.com/office/drawing/2014/main" id="{00E2D873-D5E0-4D5B-8B06-BCDE18F2F156}"/>
            </a:ext>
          </a:extLst>
        </xdr:cNvPr>
        <xdr:cNvSpPr txBox="1"/>
      </xdr:nvSpPr>
      <xdr:spPr>
        <a:xfrm>
          <a:off x="234696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820" name="TextBox 1819">
          <a:extLst>
            <a:ext uri="{FF2B5EF4-FFF2-40B4-BE49-F238E27FC236}">
              <a16:creationId xmlns:a16="http://schemas.microsoft.com/office/drawing/2014/main" id="{0BA88371-14AC-42D6-867D-92E13ACC5863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821" name="TextBox 1820">
          <a:extLst>
            <a:ext uri="{FF2B5EF4-FFF2-40B4-BE49-F238E27FC236}">
              <a16:creationId xmlns:a16="http://schemas.microsoft.com/office/drawing/2014/main" id="{B6C8EEBC-5C77-4711-AF01-CA5C47377342}"/>
            </a:ext>
          </a:extLst>
        </xdr:cNvPr>
        <xdr:cNvSpPr txBox="1"/>
      </xdr:nvSpPr>
      <xdr:spPr>
        <a:xfrm>
          <a:off x="234505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822" name="TextBox 1821">
          <a:extLst>
            <a:ext uri="{FF2B5EF4-FFF2-40B4-BE49-F238E27FC236}">
              <a16:creationId xmlns:a16="http://schemas.microsoft.com/office/drawing/2014/main" id="{C3D00E31-5327-4CE5-9735-5AE9653F935B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823" name="TextBox 1822">
          <a:extLst>
            <a:ext uri="{FF2B5EF4-FFF2-40B4-BE49-F238E27FC236}">
              <a16:creationId xmlns:a16="http://schemas.microsoft.com/office/drawing/2014/main" id="{5281F817-1FDB-49FA-A64B-FB1E15B2C714}"/>
            </a:ext>
          </a:extLst>
        </xdr:cNvPr>
        <xdr:cNvSpPr txBox="1"/>
      </xdr:nvSpPr>
      <xdr:spPr>
        <a:xfrm>
          <a:off x="234505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824" name="TextBox 1823">
          <a:extLst>
            <a:ext uri="{FF2B5EF4-FFF2-40B4-BE49-F238E27FC236}">
              <a16:creationId xmlns:a16="http://schemas.microsoft.com/office/drawing/2014/main" id="{6DC2214A-66EC-4E90-8DB3-AF3F3EB0497E}"/>
            </a:ext>
          </a:extLst>
        </xdr:cNvPr>
        <xdr:cNvSpPr txBox="1"/>
      </xdr:nvSpPr>
      <xdr:spPr>
        <a:xfrm>
          <a:off x="234696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825" name="TextBox 1824">
          <a:extLst>
            <a:ext uri="{FF2B5EF4-FFF2-40B4-BE49-F238E27FC236}">
              <a16:creationId xmlns:a16="http://schemas.microsoft.com/office/drawing/2014/main" id="{0AA17D02-A92E-4B27-8C66-9BCB954AA22A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826" name="TextBox 1825">
          <a:extLst>
            <a:ext uri="{FF2B5EF4-FFF2-40B4-BE49-F238E27FC236}">
              <a16:creationId xmlns:a16="http://schemas.microsoft.com/office/drawing/2014/main" id="{C13DC715-B134-4FC6-BE66-0D917E4EA7A8}"/>
            </a:ext>
          </a:extLst>
        </xdr:cNvPr>
        <xdr:cNvSpPr txBox="1"/>
      </xdr:nvSpPr>
      <xdr:spPr>
        <a:xfrm>
          <a:off x="234505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827" name="TextBox 1826">
          <a:extLst>
            <a:ext uri="{FF2B5EF4-FFF2-40B4-BE49-F238E27FC236}">
              <a16:creationId xmlns:a16="http://schemas.microsoft.com/office/drawing/2014/main" id="{4A0078FB-70AA-4ED1-A87E-26B5F60A2B48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828" name="TextBox 1827">
          <a:extLst>
            <a:ext uri="{FF2B5EF4-FFF2-40B4-BE49-F238E27FC236}">
              <a16:creationId xmlns:a16="http://schemas.microsoft.com/office/drawing/2014/main" id="{6569FA1B-3851-499F-9CFE-7A71EF626A36}"/>
            </a:ext>
          </a:extLst>
        </xdr:cNvPr>
        <xdr:cNvSpPr txBox="1"/>
      </xdr:nvSpPr>
      <xdr:spPr>
        <a:xfrm>
          <a:off x="234505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829" name="TextBox 1828">
          <a:extLst>
            <a:ext uri="{FF2B5EF4-FFF2-40B4-BE49-F238E27FC236}">
              <a16:creationId xmlns:a16="http://schemas.microsoft.com/office/drawing/2014/main" id="{147B69C0-0D75-4545-ABD5-400C532B5862}"/>
            </a:ext>
          </a:extLst>
        </xdr:cNvPr>
        <xdr:cNvSpPr txBox="1"/>
      </xdr:nvSpPr>
      <xdr:spPr>
        <a:xfrm>
          <a:off x="234696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830" name="TextBox 1829">
          <a:extLst>
            <a:ext uri="{FF2B5EF4-FFF2-40B4-BE49-F238E27FC236}">
              <a16:creationId xmlns:a16="http://schemas.microsoft.com/office/drawing/2014/main" id="{ED0A6272-0F02-45F8-9ABB-954624A28890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831" name="TextBox 1830">
          <a:extLst>
            <a:ext uri="{FF2B5EF4-FFF2-40B4-BE49-F238E27FC236}">
              <a16:creationId xmlns:a16="http://schemas.microsoft.com/office/drawing/2014/main" id="{4B0E94B1-F34F-4206-AD70-4958CDE2EC64}"/>
            </a:ext>
          </a:extLst>
        </xdr:cNvPr>
        <xdr:cNvSpPr txBox="1"/>
      </xdr:nvSpPr>
      <xdr:spPr>
        <a:xfrm>
          <a:off x="234505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832" name="TextBox 1831">
          <a:extLst>
            <a:ext uri="{FF2B5EF4-FFF2-40B4-BE49-F238E27FC236}">
              <a16:creationId xmlns:a16="http://schemas.microsoft.com/office/drawing/2014/main" id="{1710A72C-C6E1-4C14-8F0F-A16DA118B84D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833" name="TextBox 1832">
          <a:extLst>
            <a:ext uri="{FF2B5EF4-FFF2-40B4-BE49-F238E27FC236}">
              <a16:creationId xmlns:a16="http://schemas.microsoft.com/office/drawing/2014/main" id="{D279ED56-C7E0-48DF-B23E-1B06F6100512}"/>
            </a:ext>
          </a:extLst>
        </xdr:cNvPr>
        <xdr:cNvSpPr txBox="1"/>
      </xdr:nvSpPr>
      <xdr:spPr>
        <a:xfrm>
          <a:off x="234505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834" name="TextBox 1833">
          <a:extLst>
            <a:ext uri="{FF2B5EF4-FFF2-40B4-BE49-F238E27FC236}">
              <a16:creationId xmlns:a16="http://schemas.microsoft.com/office/drawing/2014/main" id="{D439C159-796D-49C0-BFFD-E0DE50FF9E25}"/>
            </a:ext>
          </a:extLst>
        </xdr:cNvPr>
        <xdr:cNvSpPr txBox="1"/>
      </xdr:nvSpPr>
      <xdr:spPr>
        <a:xfrm>
          <a:off x="234696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835" name="TextBox 1834">
          <a:extLst>
            <a:ext uri="{FF2B5EF4-FFF2-40B4-BE49-F238E27FC236}">
              <a16:creationId xmlns:a16="http://schemas.microsoft.com/office/drawing/2014/main" id="{5A2613BE-CED8-4B9A-9299-B6039B2D173A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836" name="TextBox 1835">
          <a:extLst>
            <a:ext uri="{FF2B5EF4-FFF2-40B4-BE49-F238E27FC236}">
              <a16:creationId xmlns:a16="http://schemas.microsoft.com/office/drawing/2014/main" id="{E492DFB4-1756-4DA4-A728-B36AECB77084}"/>
            </a:ext>
          </a:extLst>
        </xdr:cNvPr>
        <xdr:cNvSpPr txBox="1"/>
      </xdr:nvSpPr>
      <xdr:spPr>
        <a:xfrm>
          <a:off x="234505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837" name="TextBox 1836">
          <a:extLst>
            <a:ext uri="{FF2B5EF4-FFF2-40B4-BE49-F238E27FC236}">
              <a16:creationId xmlns:a16="http://schemas.microsoft.com/office/drawing/2014/main" id="{E5D29013-AAE4-4764-B603-79EBCBE3AAEB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838" name="TextBox 1837">
          <a:extLst>
            <a:ext uri="{FF2B5EF4-FFF2-40B4-BE49-F238E27FC236}">
              <a16:creationId xmlns:a16="http://schemas.microsoft.com/office/drawing/2014/main" id="{9FC047CF-C9E2-42A9-8319-065288839791}"/>
            </a:ext>
          </a:extLst>
        </xdr:cNvPr>
        <xdr:cNvSpPr txBox="1"/>
      </xdr:nvSpPr>
      <xdr:spPr>
        <a:xfrm>
          <a:off x="234505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839" name="TextBox 1838">
          <a:extLst>
            <a:ext uri="{FF2B5EF4-FFF2-40B4-BE49-F238E27FC236}">
              <a16:creationId xmlns:a16="http://schemas.microsoft.com/office/drawing/2014/main" id="{A10167BA-71C9-4281-8044-B973E5E5FACD}"/>
            </a:ext>
          </a:extLst>
        </xdr:cNvPr>
        <xdr:cNvSpPr txBox="1"/>
      </xdr:nvSpPr>
      <xdr:spPr>
        <a:xfrm>
          <a:off x="234696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840" name="TextBox 1839">
          <a:extLst>
            <a:ext uri="{FF2B5EF4-FFF2-40B4-BE49-F238E27FC236}">
              <a16:creationId xmlns:a16="http://schemas.microsoft.com/office/drawing/2014/main" id="{99F34530-73A3-4BE2-91D9-15AC5D2D6EE2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841" name="TextBox 1840">
          <a:extLst>
            <a:ext uri="{FF2B5EF4-FFF2-40B4-BE49-F238E27FC236}">
              <a16:creationId xmlns:a16="http://schemas.microsoft.com/office/drawing/2014/main" id="{AA195C8E-5FB8-44FD-8187-05F907CD3CC3}"/>
            </a:ext>
          </a:extLst>
        </xdr:cNvPr>
        <xdr:cNvSpPr txBox="1"/>
      </xdr:nvSpPr>
      <xdr:spPr>
        <a:xfrm>
          <a:off x="234505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842" name="TextBox 1841">
          <a:extLst>
            <a:ext uri="{FF2B5EF4-FFF2-40B4-BE49-F238E27FC236}">
              <a16:creationId xmlns:a16="http://schemas.microsoft.com/office/drawing/2014/main" id="{A28570BB-84D1-4D02-A0F2-6D7C04D9CA9E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843" name="TextBox 1842">
          <a:extLst>
            <a:ext uri="{FF2B5EF4-FFF2-40B4-BE49-F238E27FC236}">
              <a16:creationId xmlns:a16="http://schemas.microsoft.com/office/drawing/2014/main" id="{6E1695CC-0A32-4468-BD69-2EF02209B03D}"/>
            </a:ext>
          </a:extLst>
        </xdr:cNvPr>
        <xdr:cNvSpPr txBox="1"/>
      </xdr:nvSpPr>
      <xdr:spPr>
        <a:xfrm>
          <a:off x="234505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1333500</xdr:colOff>
      <xdr:row>0</xdr:row>
      <xdr:rowOff>0</xdr:rowOff>
    </xdr:from>
    <xdr:ext cx="65" cy="1222654"/>
    <xdr:sp macro="" textlink="">
      <xdr:nvSpPr>
        <xdr:cNvPr id="1844" name="TextBox 1843">
          <a:extLst>
            <a:ext uri="{FF2B5EF4-FFF2-40B4-BE49-F238E27FC236}">
              <a16:creationId xmlns:a16="http://schemas.microsoft.com/office/drawing/2014/main" id="{427024B9-F5B2-48C4-B931-0BD5F60F8458}"/>
            </a:ext>
          </a:extLst>
        </xdr:cNvPr>
        <xdr:cNvSpPr txBox="1"/>
      </xdr:nvSpPr>
      <xdr:spPr>
        <a:xfrm>
          <a:off x="234696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845" name="TextBox 1844">
          <a:extLst>
            <a:ext uri="{FF2B5EF4-FFF2-40B4-BE49-F238E27FC236}">
              <a16:creationId xmlns:a16="http://schemas.microsoft.com/office/drawing/2014/main" id="{72308FEB-A313-41DE-BFC3-B4DC37D97D5F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839927"/>
    <xdr:sp macro="" textlink="">
      <xdr:nvSpPr>
        <xdr:cNvPr id="1846" name="TextBox 1845">
          <a:extLst>
            <a:ext uri="{FF2B5EF4-FFF2-40B4-BE49-F238E27FC236}">
              <a16:creationId xmlns:a16="http://schemas.microsoft.com/office/drawing/2014/main" id="{08B8ACFE-C257-4F68-9846-9E6FE3A9A37E}"/>
            </a:ext>
          </a:extLst>
        </xdr:cNvPr>
        <xdr:cNvSpPr txBox="1"/>
      </xdr:nvSpPr>
      <xdr:spPr>
        <a:xfrm>
          <a:off x="2345055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1304925</xdr:colOff>
      <xdr:row>0</xdr:row>
      <xdr:rowOff>0</xdr:rowOff>
    </xdr:from>
    <xdr:ext cx="65" cy="172227"/>
    <xdr:sp macro="" textlink="">
      <xdr:nvSpPr>
        <xdr:cNvPr id="1847" name="TextBox 1846">
          <a:extLst>
            <a:ext uri="{FF2B5EF4-FFF2-40B4-BE49-F238E27FC236}">
              <a16:creationId xmlns:a16="http://schemas.microsoft.com/office/drawing/2014/main" id="{212DA182-9C91-491F-8662-7894C7E89E2E}"/>
            </a:ext>
          </a:extLst>
        </xdr:cNvPr>
        <xdr:cNvSpPr txBox="1"/>
      </xdr:nvSpPr>
      <xdr:spPr>
        <a:xfrm>
          <a:off x="2344102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1314450</xdr:colOff>
      <xdr:row>0</xdr:row>
      <xdr:rowOff>0</xdr:rowOff>
    </xdr:from>
    <xdr:ext cx="65" cy="382727"/>
    <xdr:sp macro="" textlink="">
      <xdr:nvSpPr>
        <xdr:cNvPr id="1848" name="TextBox 1847">
          <a:extLst>
            <a:ext uri="{FF2B5EF4-FFF2-40B4-BE49-F238E27FC236}">
              <a16:creationId xmlns:a16="http://schemas.microsoft.com/office/drawing/2014/main" id="{46DCFF0D-4B0A-4F7A-BFF2-A00393EE7D00}"/>
            </a:ext>
          </a:extLst>
        </xdr:cNvPr>
        <xdr:cNvSpPr txBox="1"/>
      </xdr:nvSpPr>
      <xdr:spPr>
        <a:xfrm>
          <a:off x="2345055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1333500</xdr:colOff>
      <xdr:row>0</xdr:row>
      <xdr:rowOff>0</xdr:rowOff>
    </xdr:from>
    <xdr:ext cx="65" cy="1222654"/>
    <xdr:sp macro="" textlink="">
      <xdr:nvSpPr>
        <xdr:cNvPr id="1849" name="TextBox 1848">
          <a:extLst>
            <a:ext uri="{FF2B5EF4-FFF2-40B4-BE49-F238E27FC236}">
              <a16:creationId xmlns:a16="http://schemas.microsoft.com/office/drawing/2014/main" id="{7D3C5623-F672-4A3F-BDFB-D177CAAC3FBD}"/>
            </a:ext>
          </a:extLst>
        </xdr:cNvPr>
        <xdr:cNvSpPr txBox="1"/>
      </xdr:nvSpPr>
      <xdr:spPr>
        <a:xfrm>
          <a:off x="2726055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1850" name="TextBox 1849">
          <a:extLst>
            <a:ext uri="{FF2B5EF4-FFF2-40B4-BE49-F238E27FC236}">
              <a16:creationId xmlns:a16="http://schemas.microsoft.com/office/drawing/2014/main" id="{05BB66DC-427B-4688-AB2E-9DAEAC4461D1}"/>
            </a:ext>
          </a:extLst>
        </xdr:cNvPr>
        <xdr:cNvSpPr txBox="1"/>
      </xdr:nvSpPr>
      <xdr:spPr>
        <a:xfrm>
          <a:off x="2723197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839927"/>
    <xdr:sp macro="" textlink="">
      <xdr:nvSpPr>
        <xdr:cNvPr id="1851" name="TextBox 1850">
          <a:extLst>
            <a:ext uri="{FF2B5EF4-FFF2-40B4-BE49-F238E27FC236}">
              <a16:creationId xmlns:a16="http://schemas.microsoft.com/office/drawing/2014/main" id="{A1A06CCA-4574-4A02-AC58-11DC3E6C3857}"/>
            </a:ext>
          </a:extLst>
        </xdr:cNvPr>
        <xdr:cNvSpPr txBox="1"/>
      </xdr:nvSpPr>
      <xdr:spPr>
        <a:xfrm>
          <a:off x="2724150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1852" name="TextBox 1851">
          <a:extLst>
            <a:ext uri="{FF2B5EF4-FFF2-40B4-BE49-F238E27FC236}">
              <a16:creationId xmlns:a16="http://schemas.microsoft.com/office/drawing/2014/main" id="{33841C5F-1F37-40B5-8FF3-9AA592DE0924}"/>
            </a:ext>
          </a:extLst>
        </xdr:cNvPr>
        <xdr:cNvSpPr txBox="1"/>
      </xdr:nvSpPr>
      <xdr:spPr>
        <a:xfrm>
          <a:off x="2723197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382727"/>
    <xdr:sp macro="" textlink="">
      <xdr:nvSpPr>
        <xdr:cNvPr id="1853" name="TextBox 1852">
          <a:extLst>
            <a:ext uri="{FF2B5EF4-FFF2-40B4-BE49-F238E27FC236}">
              <a16:creationId xmlns:a16="http://schemas.microsoft.com/office/drawing/2014/main" id="{709F5257-BE16-4E06-B034-5369CF0110AF}"/>
            </a:ext>
          </a:extLst>
        </xdr:cNvPr>
        <xdr:cNvSpPr txBox="1"/>
      </xdr:nvSpPr>
      <xdr:spPr>
        <a:xfrm>
          <a:off x="2724150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1333500</xdr:colOff>
      <xdr:row>0</xdr:row>
      <xdr:rowOff>0</xdr:rowOff>
    </xdr:from>
    <xdr:ext cx="65" cy="1222654"/>
    <xdr:sp macro="" textlink="">
      <xdr:nvSpPr>
        <xdr:cNvPr id="1854" name="TextBox 1853">
          <a:extLst>
            <a:ext uri="{FF2B5EF4-FFF2-40B4-BE49-F238E27FC236}">
              <a16:creationId xmlns:a16="http://schemas.microsoft.com/office/drawing/2014/main" id="{EED5CCDA-F539-42D8-9FBE-4335C589D24E}"/>
            </a:ext>
          </a:extLst>
        </xdr:cNvPr>
        <xdr:cNvSpPr txBox="1"/>
      </xdr:nvSpPr>
      <xdr:spPr>
        <a:xfrm>
          <a:off x="2726055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1855" name="TextBox 1854">
          <a:extLst>
            <a:ext uri="{FF2B5EF4-FFF2-40B4-BE49-F238E27FC236}">
              <a16:creationId xmlns:a16="http://schemas.microsoft.com/office/drawing/2014/main" id="{E32095B7-9323-4267-97CA-6B9E593E9055}"/>
            </a:ext>
          </a:extLst>
        </xdr:cNvPr>
        <xdr:cNvSpPr txBox="1"/>
      </xdr:nvSpPr>
      <xdr:spPr>
        <a:xfrm>
          <a:off x="2723197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839927"/>
    <xdr:sp macro="" textlink="">
      <xdr:nvSpPr>
        <xdr:cNvPr id="1856" name="TextBox 1855">
          <a:extLst>
            <a:ext uri="{FF2B5EF4-FFF2-40B4-BE49-F238E27FC236}">
              <a16:creationId xmlns:a16="http://schemas.microsoft.com/office/drawing/2014/main" id="{8C140E23-F20B-4AEA-A750-910A4B1AC41B}"/>
            </a:ext>
          </a:extLst>
        </xdr:cNvPr>
        <xdr:cNvSpPr txBox="1"/>
      </xdr:nvSpPr>
      <xdr:spPr>
        <a:xfrm>
          <a:off x="2724150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1857" name="TextBox 1856">
          <a:extLst>
            <a:ext uri="{FF2B5EF4-FFF2-40B4-BE49-F238E27FC236}">
              <a16:creationId xmlns:a16="http://schemas.microsoft.com/office/drawing/2014/main" id="{95EA1535-B880-430F-B6E7-5C1024ABF884}"/>
            </a:ext>
          </a:extLst>
        </xdr:cNvPr>
        <xdr:cNvSpPr txBox="1"/>
      </xdr:nvSpPr>
      <xdr:spPr>
        <a:xfrm>
          <a:off x="2723197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382727"/>
    <xdr:sp macro="" textlink="">
      <xdr:nvSpPr>
        <xdr:cNvPr id="1858" name="TextBox 1857">
          <a:extLst>
            <a:ext uri="{FF2B5EF4-FFF2-40B4-BE49-F238E27FC236}">
              <a16:creationId xmlns:a16="http://schemas.microsoft.com/office/drawing/2014/main" id="{F46A975A-CEE4-46FD-A4C0-6AC96567B610}"/>
            </a:ext>
          </a:extLst>
        </xdr:cNvPr>
        <xdr:cNvSpPr txBox="1"/>
      </xdr:nvSpPr>
      <xdr:spPr>
        <a:xfrm>
          <a:off x="2724150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1333500</xdr:colOff>
      <xdr:row>0</xdr:row>
      <xdr:rowOff>0</xdr:rowOff>
    </xdr:from>
    <xdr:ext cx="65" cy="1222654"/>
    <xdr:sp macro="" textlink="">
      <xdr:nvSpPr>
        <xdr:cNvPr id="1859" name="TextBox 1858">
          <a:extLst>
            <a:ext uri="{FF2B5EF4-FFF2-40B4-BE49-F238E27FC236}">
              <a16:creationId xmlns:a16="http://schemas.microsoft.com/office/drawing/2014/main" id="{CED1857E-BD1E-4253-8990-E7CEC8DCB2AF}"/>
            </a:ext>
          </a:extLst>
        </xdr:cNvPr>
        <xdr:cNvSpPr txBox="1"/>
      </xdr:nvSpPr>
      <xdr:spPr>
        <a:xfrm>
          <a:off x="2726055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839927"/>
    <xdr:sp macro="" textlink="">
      <xdr:nvSpPr>
        <xdr:cNvPr id="1860" name="TextBox 1859">
          <a:extLst>
            <a:ext uri="{FF2B5EF4-FFF2-40B4-BE49-F238E27FC236}">
              <a16:creationId xmlns:a16="http://schemas.microsoft.com/office/drawing/2014/main" id="{4EDC19D8-6FC6-46E2-985A-2D9C20CEE8AA}"/>
            </a:ext>
          </a:extLst>
        </xdr:cNvPr>
        <xdr:cNvSpPr txBox="1"/>
      </xdr:nvSpPr>
      <xdr:spPr>
        <a:xfrm>
          <a:off x="2724150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1333500</xdr:colOff>
      <xdr:row>0</xdr:row>
      <xdr:rowOff>0</xdr:rowOff>
    </xdr:from>
    <xdr:ext cx="65" cy="1222654"/>
    <xdr:sp macro="" textlink="">
      <xdr:nvSpPr>
        <xdr:cNvPr id="1861" name="TextBox 1860">
          <a:extLst>
            <a:ext uri="{FF2B5EF4-FFF2-40B4-BE49-F238E27FC236}">
              <a16:creationId xmlns:a16="http://schemas.microsoft.com/office/drawing/2014/main" id="{C829796C-3CB0-407A-8772-B6D84C6FFBB1}"/>
            </a:ext>
          </a:extLst>
        </xdr:cNvPr>
        <xdr:cNvSpPr txBox="1"/>
      </xdr:nvSpPr>
      <xdr:spPr>
        <a:xfrm>
          <a:off x="2726055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1862" name="TextBox 1861">
          <a:extLst>
            <a:ext uri="{FF2B5EF4-FFF2-40B4-BE49-F238E27FC236}">
              <a16:creationId xmlns:a16="http://schemas.microsoft.com/office/drawing/2014/main" id="{866783B1-811F-4413-89F8-A84AB08B31BC}"/>
            </a:ext>
          </a:extLst>
        </xdr:cNvPr>
        <xdr:cNvSpPr txBox="1"/>
      </xdr:nvSpPr>
      <xdr:spPr>
        <a:xfrm>
          <a:off x="2723197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839927"/>
    <xdr:sp macro="" textlink="">
      <xdr:nvSpPr>
        <xdr:cNvPr id="1863" name="TextBox 1862">
          <a:extLst>
            <a:ext uri="{FF2B5EF4-FFF2-40B4-BE49-F238E27FC236}">
              <a16:creationId xmlns:a16="http://schemas.microsoft.com/office/drawing/2014/main" id="{4B229B2D-C3C9-41F8-B866-5FC2D1C0A51B}"/>
            </a:ext>
          </a:extLst>
        </xdr:cNvPr>
        <xdr:cNvSpPr txBox="1"/>
      </xdr:nvSpPr>
      <xdr:spPr>
        <a:xfrm>
          <a:off x="2724150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1864" name="TextBox 1863">
          <a:extLst>
            <a:ext uri="{FF2B5EF4-FFF2-40B4-BE49-F238E27FC236}">
              <a16:creationId xmlns:a16="http://schemas.microsoft.com/office/drawing/2014/main" id="{3CB4E2C2-77AD-4432-BE50-88DA8B8A69FF}"/>
            </a:ext>
          </a:extLst>
        </xdr:cNvPr>
        <xdr:cNvSpPr txBox="1"/>
      </xdr:nvSpPr>
      <xdr:spPr>
        <a:xfrm>
          <a:off x="2723197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382727"/>
    <xdr:sp macro="" textlink="">
      <xdr:nvSpPr>
        <xdr:cNvPr id="1865" name="TextBox 1864">
          <a:extLst>
            <a:ext uri="{FF2B5EF4-FFF2-40B4-BE49-F238E27FC236}">
              <a16:creationId xmlns:a16="http://schemas.microsoft.com/office/drawing/2014/main" id="{DCBC4CD3-C780-443F-88AB-702B3977416C}"/>
            </a:ext>
          </a:extLst>
        </xdr:cNvPr>
        <xdr:cNvSpPr txBox="1"/>
      </xdr:nvSpPr>
      <xdr:spPr>
        <a:xfrm>
          <a:off x="2724150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1333500</xdr:colOff>
      <xdr:row>0</xdr:row>
      <xdr:rowOff>0</xdr:rowOff>
    </xdr:from>
    <xdr:ext cx="65" cy="1222654"/>
    <xdr:sp macro="" textlink="">
      <xdr:nvSpPr>
        <xdr:cNvPr id="1866" name="TextBox 1865">
          <a:extLst>
            <a:ext uri="{FF2B5EF4-FFF2-40B4-BE49-F238E27FC236}">
              <a16:creationId xmlns:a16="http://schemas.microsoft.com/office/drawing/2014/main" id="{353E6515-6FC3-4BA5-BDCB-648291279710}"/>
            </a:ext>
          </a:extLst>
        </xdr:cNvPr>
        <xdr:cNvSpPr txBox="1"/>
      </xdr:nvSpPr>
      <xdr:spPr>
        <a:xfrm>
          <a:off x="2726055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839927"/>
    <xdr:sp macro="" textlink="">
      <xdr:nvSpPr>
        <xdr:cNvPr id="1867" name="TextBox 1866">
          <a:extLst>
            <a:ext uri="{FF2B5EF4-FFF2-40B4-BE49-F238E27FC236}">
              <a16:creationId xmlns:a16="http://schemas.microsoft.com/office/drawing/2014/main" id="{9B6975F9-9B80-490E-B6DC-593266ED0535}"/>
            </a:ext>
          </a:extLst>
        </xdr:cNvPr>
        <xdr:cNvSpPr txBox="1"/>
      </xdr:nvSpPr>
      <xdr:spPr>
        <a:xfrm>
          <a:off x="2724150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1333500</xdr:colOff>
      <xdr:row>0</xdr:row>
      <xdr:rowOff>0</xdr:rowOff>
    </xdr:from>
    <xdr:ext cx="65" cy="1222654"/>
    <xdr:sp macro="" textlink="">
      <xdr:nvSpPr>
        <xdr:cNvPr id="1868" name="TextBox 1867">
          <a:extLst>
            <a:ext uri="{FF2B5EF4-FFF2-40B4-BE49-F238E27FC236}">
              <a16:creationId xmlns:a16="http://schemas.microsoft.com/office/drawing/2014/main" id="{D7513A23-C117-4EE3-9C10-165BC12250AC}"/>
            </a:ext>
          </a:extLst>
        </xdr:cNvPr>
        <xdr:cNvSpPr txBox="1"/>
      </xdr:nvSpPr>
      <xdr:spPr>
        <a:xfrm>
          <a:off x="2726055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1869" name="TextBox 1868">
          <a:extLst>
            <a:ext uri="{FF2B5EF4-FFF2-40B4-BE49-F238E27FC236}">
              <a16:creationId xmlns:a16="http://schemas.microsoft.com/office/drawing/2014/main" id="{6C36F0D4-92E1-4D1F-AC9E-FC5425BD14EB}"/>
            </a:ext>
          </a:extLst>
        </xdr:cNvPr>
        <xdr:cNvSpPr txBox="1"/>
      </xdr:nvSpPr>
      <xdr:spPr>
        <a:xfrm>
          <a:off x="2723197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839927"/>
    <xdr:sp macro="" textlink="">
      <xdr:nvSpPr>
        <xdr:cNvPr id="1870" name="TextBox 1869">
          <a:extLst>
            <a:ext uri="{FF2B5EF4-FFF2-40B4-BE49-F238E27FC236}">
              <a16:creationId xmlns:a16="http://schemas.microsoft.com/office/drawing/2014/main" id="{D1A53C28-53F1-43A4-BC6C-E87F3866CE9D}"/>
            </a:ext>
          </a:extLst>
        </xdr:cNvPr>
        <xdr:cNvSpPr txBox="1"/>
      </xdr:nvSpPr>
      <xdr:spPr>
        <a:xfrm>
          <a:off x="2724150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1871" name="TextBox 1870">
          <a:extLst>
            <a:ext uri="{FF2B5EF4-FFF2-40B4-BE49-F238E27FC236}">
              <a16:creationId xmlns:a16="http://schemas.microsoft.com/office/drawing/2014/main" id="{9314DD2C-3CAB-44D4-A1E1-5B3D4D049517}"/>
            </a:ext>
          </a:extLst>
        </xdr:cNvPr>
        <xdr:cNvSpPr txBox="1"/>
      </xdr:nvSpPr>
      <xdr:spPr>
        <a:xfrm>
          <a:off x="2723197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382727"/>
    <xdr:sp macro="" textlink="">
      <xdr:nvSpPr>
        <xdr:cNvPr id="1872" name="TextBox 1871">
          <a:extLst>
            <a:ext uri="{FF2B5EF4-FFF2-40B4-BE49-F238E27FC236}">
              <a16:creationId xmlns:a16="http://schemas.microsoft.com/office/drawing/2014/main" id="{117756B2-2AEC-496C-AFEF-E0D2034D6F4D}"/>
            </a:ext>
          </a:extLst>
        </xdr:cNvPr>
        <xdr:cNvSpPr txBox="1"/>
      </xdr:nvSpPr>
      <xdr:spPr>
        <a:xfrm>
          <a:off x="2724150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1333500</xdr:colOff>
      <xdr:row>0</xdr:row>
      <xdr:rowOff>0</xdr:rowOff>
    </xdr:from>
    <xdr:ext cx="65" cy="1222654"/>
    <xdr:sp macro="" textlink="">
      <xdr:nvSpPr>
        <xdr:cNvPr id="1873" name="TextBox 1872">
          <a:extLst>
            <a:ext uri="{FF2B5EF4-FFF2-40B4-BE49-F238E27FC236}">
              <a16:creationId xmlns:a16="http://schemas.microsoft.com/office/drawing/2014/main" id="{34C7630F-CB2F-4E54-B8A6-D3304A938A9D}"/>
            </a:ext>
          </a:extLst>
        </xdr:cNvPr>
        <xdr:cNvSpPr txBox="1"/>
      </xdr:nvSpPr>
      <xdr:spPr>
        <a:xfrm>
          <a:off x="2726055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1874" name="TextBox 1873">
          <a:extLst>
            <a:ext uri="{FF2B5EF4-FFF2-40B4-BE49-F238E27FC236}">
              <a16:creationId xmlns:a16="http://schemas.microsoft.com/office/drawing/2014/main" id="{96BFE0A7-7E77-4F6C-8C80-EF77BDAAFE2B}"/>
            </a:ext>
          </a:extLst>
        </xdr:cNvPr>
        <xdr:cNvSpPr txBox="1"/>
      </xdr:nvSpPr>
      <xdr:spPr>
        <a:xfrm>
          <a:off x="2723197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839927"/>
    <xdr:sp macro="" textlink="">
      <xdr:nvSpPr>
        <xdr:cNvPr id="1875" name="TextBox 1874">
          <a:extLst>
            <a:ext uri="{FF2B5EF4-FFF2-40B4-BE49-F238E27FC236}">
              <a16:creationId xmlns:a16="http://schemas.microsoft.com/office/drawing/2014/main" id="{22D1B5FB-475F-4C89-A649-F6DB58FFFE11}"/>
            </a:ext>
          </a:extLst>
        </xdr:cNvPr>
        <xdr:cNvSpPr txBox="1"/>
      </xdr:nvSpPr>
      <xdr:spPr>
        <a:xfrm>
          <a:off x="2724150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1876" name="TextBox 1875">
          <a:extLst>
            <a:ext uri="{FF2B5EF4-FFF2-40B4-BE49-F238E27FC236}">
              <a16:creationId xmlns:a16="http://schemas.microsoft.com/office/drawing/2014/main" id="{A8ACC9D4-8F8F-4CC2-B92B-3BD908270553}"/>
            </a:ext>
          </a:extLst>
        </xdr:cNvPr>
        <xdr:cNvSpPr txBox="1"/>
      </xdr:nvSpPr>
      <xdr:spPr>
        <a:xfrm>
          <a:off x="2723197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382727"/>
    <xdr:sp macro="" textlink="">
      <xdr:nvSpPr>
        <xdr:cNvPr id="1877" name="TextBox 1876">
          <a:extLst>
            <a:ext uri="{FF2B5EF4-FFF2-40B4-BE49-F238E27FC236}">
              <a16:creationId xmlns:a16="http://schemas.microsoft.com/office/drawing/2014/main" id="{B9096439-2F2C-494D-B9E9-68D34CCC4E83}"/>
            </a:ext>
          </a:extLst>
        </xdr:cNvPr>
        <xdr:cNvSpPr txBox="1"/>
      </xdr:nvSpPr>
      <xdr:spPr>
        <a:xfrm>
          <a:off x="2724150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1333500</xdr:colOff>
      <xdr:row>0</xdr:row>
      <xdr:rowOff>0</xdr:rowOff>
    </xdr:from>
    <xdr:ext cx="65" cy="1222654"/>
    <xdr:sp macro="" textlink="">
      <xdr:nvSpPr>
        <xdr:cNvPr id="1878" name="TextBox 1877">
          <a:extLst>
            <a:ext uri="{FF2B5EF4-FFF2-40B4-BE49-F238E27FC236}">
              <a16:creationId xmlns:a16="http://schemas.microsoft.com/office/drawing/2014/main" id="{A5233819-DDD1-487F-8B94-E911B4024269}"/>
            </a:ext>
          </a:extLst>
        </xdr:cNvPr>
        <xdr:cNvSpPr txBox="1"/>
      </xdr:nvSpPr>
      <xdr:spPr>
        <a:xfrm>
          <a:off x="2726055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1879" name="TextBox 1878">
          <a:extLst>
            <a:ext uri="{FF2B5EF4-FFF2-40B4-BE49-F238E27FC236}">
              <a16:creationId xmlns:a16="http://schemas.microsoft.com/office/drawing/2014/main" id="{DD72FF45-B078-46D6-BC6D-6C1F26F6D721}"/>
            </a:ext>
          </a:extLst>
        </xdr:cNvPr>
        <xdr:cNvSpPr txBox="1"/>
      </xdr:nvSpPr>
      <xdr:spPr>
        <a:xfrm>
          <a:off x="2723197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839927"/>
    <xdr:sp macro="" textlink="">
      <xdr:nvSpPr>
        <xdr:cNvPr id="1880" name="TextBox 1879">
          <a:extLst>
            <a:ext uri="{FF2B5EF4-FFF2-40B4-BE49-F238E27FC236}">
              <a16:creationId xmlns:a16="http://schemas.microsoft.com/office/drawing/2014/main" id="{6C04484A-76D0-450B-84EF-76B67D1BFB7F}"/>
            </a:ext>
          </a:extLst>
        </xdr:cNvPr>
        <xdr:cNvSpPr txBox="1"/>
      </xdr:nvSpPr>
      <xdr:spPr>
        <a:xfrm>
          <a:off x="2724150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1881" name="TextBox 1880">
          <a:extLst>
            <a:ext uri="{FF2B5EF4-FFF2-40B4-BE49-F238E27FC236}">
              <a16:creationId xmlns:a16="http://schemas.microsoft.com/office/drawing/2014/main" id="{30255DB9-D6AB-4A68-92EB-75A95E52EFDC}"/>
            </a:ext>
          </a:extLst>
        </xdr:cNvPr>
        <xdr:cNvSpPr txBox="1"/>
      </xdr:nvSpPr>
      <xdr:spPr>
        <a:xfrm>
          <a:off x="2723197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382727"/>
    <xdr:sp macro="" textlink="">
      <xdr:nvSpPr>
        <xdr:cNvPr id="1882" name="TextBox 1881">
          <a:extLst>
            <a:ext uri="{FF2B5EF4-FFF2-40B4-BE49-F238E27FC236}">
              <a16:creationId xmlns:a16="http://schemas.microsoft.com/office/drawing/2014/main" id="{1A1014A8-E44F-442B-B2AB-CD27ED89CE99}"/>
            </a:ext>
          </a:extLst>
        </xdr:cNvPr>
        <xdr:cNvSpPr txBox="1"/>
      </xdr:nvSpPr>
      <xdr:spPr>
        <a:xfrm>
          <a:off x="2724150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1333500</xdr:colOff>
      <xdr:row>0</xdr:row>
      <xdr:rowOff>0</xdr:rowOff>
    </xdr:from>
    <xdr:ext cx="65" cy="1222654"/>
    <xdr:sp macro="" textlink="">
      <xdr:nvSpPr>
        <xdr:cNvPr id="1883" name="TextBox 1882">
          <a:extLst>
            <a:ext uri="{FF2B5EF4-FFF2-40B4-BE49-F238E27FC236}">
              <a16:creationId xmlns:a16="http://schemas.microsoft.com/office/drawing/2014/main" id="{DBF27B81-D93C-4EDE-BA87-3F2351B2FCD5}"/>
            </a:ext>
          </a:extLst>
        </xdr:cNvPr>
        <xdr:cNvSpPr txBox="1"/>
      </xdr:nvSpPr>
      <xdr:spPr>
        <a:xfrm>
          <a:off x="2726055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1884" name="TextBox 1883">
          <a:extLst>
            <a:ext uri="{FF2B5EF4-FFF2-40B4-BE49-F238E27FC236}">
              <a16:creationId xmlns:a16="http://schemas.microsoft.com/office/drawing/2014/main" id="{3260CFA5-BE88-40D8-BA96-48C6AA86CD47}"/>
            </a:ext>
          </a:extLst>
        </xdr:cNvPr>
        <xdr:cNvSpPr txBox="1"/>
      </xdr:nvSpPr>
      <xdr:spPr>
        <a:xfrm>
          <a:off x="2723197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839927"/>
    <xdr:sp macro="" textlink="">
      <xdr:nvSpPr>
        <xdr:cNvPr id="1885" name="TextBox 1884">
          <a:extLst>
            <a:ext uri="{FF2B5EF4-FFF2-40B4-BE49-F238E27FC236}">
              <a16:creationId xmlns:a16="http://schemas.microsoft.com/office/drawing/2014/main" id="{4BC7A0BC-FC28-439B-BCB3-0618A0D9E135}"/>
            </a:ext>
          </a:extLst>
        </xdr:cNvPr>
        <xdr:cNvSpPr txBox="1"/>
      </xdr:nvSpPr>
      <xdr:spPr>
        <a:xfrm>
          <a:off x="2724150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1886" name="TextBox 1885">
          <a:extLst>
            <a:ext uri="{FF2B5EF4-FFF2-40B4-BE49-F238E27FC236}">
              <a16:creationId xmlns:a16="http://schemas.microsoft.com/office/drawing/2014/main" id="{327A4CDA-B588-420B-8B1E-99AA1185E02F}"/>
            </a:ext>
          </a:extLst>
        </xdr:cNvPr>
        <xdr:cNvSpPr txBox="1"/>
      </xdr:nvSpPr>
      <xdr:spPr>
        <a:xfrm>
          <a:off x="2723197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382727"/>
    <xdr:sp macro="" textlink="">
      <xdr:nvSpPr>
        <xdr:cNvPr id="1887" name="TextBox 1886">
          <a:extLst>
            <a:ext uri="{FF2B5EF4-FFF2-40B4-BE49-F238E27FC236}">
              <a16:creationId xmlns:a16="http://schemas.microsoft.com/office/drawing/2014/main" id="{9366D523-B916-42CB-8F05-ED636AE4ECDC}"/>
            </a:ext>
          </a:extLst>
        </xdr:cNvPr>
        <xdr:cNvSpPr txBox="1"/>
      </xdr:nvSpPr>
      <xdr:spPr>
        <a:xfrm>
          <a:off x="2724150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1333500</xdr:colOff>
      <xdr:row>0</xdr:row>
      <xdr:rowOff>0</xdr:rowOff>
    </xdr:from>
    <xdr:ext cx="65" cy="1222654"/>
    <xdr:sp macro="" textlink="">
      <xdr:nvSpPr>
        <xdr:cNvPr id="1888" name="TextBox 1887">
          <a:extLst>
            <a:ext uri="{FF2B5EF4-FFF2-40B4-BE49-F238E27FC236}">
              <a16:creationId xmlns:a16="http://schemas.microsoft.com/office/drawing/2014/main" id="{5F614A0E-61FE-40AA-BE2B-A35B0238817D}"/>
            </a:ext>
          </a:extLst>
        </xdr:cNvPr>
        <xdr:cNvSpPr txBox="1"/>
      </xdr:nvSpPr>
      <xdr:spPr>
        <a:xfrm>
          <a:off x="2726055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1889" name="TextBox 1888">
          <a:extLst>
            <a:ext uri="{FF2B5EF4-FFF2-40B4-BE49-F238E27FC236}">
              <a16:creationId xmlns:a16="http://schemas.microsoft.com/office/drawing/2014/main" id="{620AECC5-9ED7-4043-BEDE-FFFC0E3A279D}"/>
            </a:ext>
          </a:extLst>
        </xdr:cNvPr>
        <xdr:cNvSpPr txBox="1"/>
      </xdr:nvSpPr>
      <xdr:spPr>
        <a:xfrm>
          <a:off x="2723197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839927"/>
    <xdr:sp macro="" textlink="">
      <xdr:nvSpPr>
        <xdr:cNvPr id="1890" name="TextBox 1889">
          <a:extLst>
            <a:ext uri="{FF2B5EF4-FFF2-40B4-BE49-F238E27FC236}">
              <a16:creationId xmlns:a16="http://schemas.microsoft.com/office/drawing/2014/main" id="{57A50538-D02A-422F-BF8E-313586C60098}"/>
            </a:ext>
          </a:extLst>
        </xdr:cNvPr>
        <xdr:cNvSpPr txBox="1"/>
      </xdr:nvSpPr>
      <xdr:spPr>
        <a:xfrm>
          <a:off x="2724150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1891" name="TextBox 1890">
          <a:extLst>
            <a:ext uri="{FF2B5EF4-FFF2-40B4-BE49-F238E27FC236}">
              <a16:creationId xmlns:a16="http://schemas.microsoft.com/office/drawing/2014/main" id="{DB3ED8E7-460D-4E36-86D4-E02BFAB2261C}"/>
            </a:ext>
          </a:extLst>
        </xdr:cNvPr>
        <xdr:cNvSpPr txBox="1"/>
      </xdr:nvSpPr>
      <xdr:spPr>
        <a:xfrm>
          <a:off x="2723197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382727"/>
    <xdr:sp macro="" textlink="">
      <xdr:nvSpPr>
        <xdr:cNvPr id="1892" name="TextBox 1891">
          <a:extLst>
            <a:ext uri="{FF2B5EF4-FFF2-40B4-BE49-F238E27FC236}">
              <a16:creationId xmlns:a16="http://schemas.microsoft.com/office/drawing/2014/main" id="{38701ACD-844A-43E0-9D25-2D28736FB61C}"/>
            </a:ext>
          </a:extLst>
        </xdr:cNvPr>
        <xdr:cNvSpPr txBox="1"/>
      </xdr:nvSpPr>
      <xdr:spPr>
        <a:xfrm>
          <a:off x="2724150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1333500</xdr:colOff>
      <xdr:row>0</xdr:row>
      <xdr:rowOff>0</xdr:rowOff>
    </xdr:from>
    <xdr:ext cx="65" cy="1222654"/>
    <xdr:sp macro="" textlink="">
      <xdr:nvSpPr>
        <xdr:cNvPr id="1893" name="TextBox 1892">
          <a:extLst>
            <a:ext uri="{FF2B5EF4-FFF2-40B4-BE49-F238E27FC236}">
              <a16:creationId xmlns:a16="http://schemas.microsoft.com/office/drawing/2014/main" id="{4C777909-4ED6-47AB-887A-B68B8A558731}"/>
            </a:ext>
          </a:extLst>
        </xdr:cNvPr>
        <xdr:cNvSpPr txBox="1"/>
      </xdr:nvSpPr>
      <xdr:spPr>
        <a:xfrm>
          <a:off x="2726055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1894" name="TextBox 1893">
          <a:extLst>
            <a:ext uri="{FF2B5EF4-FFF2-40B4-BE49-F238E27FC236}">
              <a16:creationId xmlns:a16="http://schemas.microsoft.com/office/drawing/2014/main" id="{2B3773C4-813A-451C-90A9-FBC7D1AE37A4}"/>
            </a:ext>
          </a:extLst>
        </xdr:cNvPr>
        <xdr:cNvSpPr txBox="1"/>
      </xdr:nvSpPr>
      <xdr:spPr>
        <a:xfrm>
          <a:off x="2723197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839927"/>
    <xdr:sp macro="" textlink="">
      <xdr:nvSpPr>
        <xdr:cNvPr id="1895" name="TextBox 1894">
          <a:extLst>
            <a:ext uri="{FF2B5EF4-FFF2-40B4-BE49-F238E27FC236}">
              <a16:creationId xmlns:a16="http://schemas.microsoft.com/office/drawing/2014/main" id="{83455F8B-5D85-4B1F-9144-D35F2403DF3F}"/>
            </a:ext>
          </a:extLst>
        </xdr:cNvPr>
        <xdr:cNvSpPr txBox="1"/>
      </xdr:nvSpPr>
      <xdr:spPr>
        <a:xfrm>
          <a:off x="2724150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1896" name="TextBox 1895">
          <a:extLst>
            <a:ext uri="{FF2B5EF4-FFF2-40B4-BE49-F238E27FC236}">
              <a16:creationId xmlns:a16="http://schemas.microsoft.com/office/drawing/2014/main" id="{30E1BEE8-206A-43AE-9900-AAA363ADBBF5}"/>
            </a:ext>
          </a:extLst>
        </xdr:cNvPr>
        <xdr:cNvSpPr txBox="1"/>
      </xdr:nvSpPr>
      <xdr:spPr>
        <a:xfrm>
          <a:off x="2723197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382727"/>
    <xdr:sp macro="" textlink="">
      <xdr:nvSpPr>
        <xdr:cNvPr id="1897" name="TextBox 1896">
          <a:extLst>
            <a:ext uri="{FF2B5EF4-FFF2-40B4-BE49-F238E27FC236}">
              <a16:creationId xmlns:a16="http://schemas.microsoft.com/office/drawing/2014/main" id="{69BDFB7E-C0A7-45BE-92B5-13BC619E50F1}"/>
            </a:ext>
          </a:extLst>
        </xdr:cNvPr>
        <xdr:cNvSpPr txBox="1"/>
      </xdr:nvSpPr>
      <xdr:spPr>
        <a:xfrm>
          <a:off x="2724150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1333500</xdr:colOff>
      <xdr:row>0</xdr:row>
      <xdr:rowOff>0</xdr:rowOff>
    </xdr:from>
    <xdr:ext cx="65" cy="1222654"/>
    <xdr:sp macro="" textlink="">
      <xdr:nvSpPr>
        <xdr:cNvPr id="1898" name="TextBox 1897">
          <a:extLst>
            <a:ext uri="{FF2B5EF4-FFF2-40B4-BE49-F238E27FC236}">
              <a16:creationId xmlns:a16="http://schemas.microsoft.com/office/drawing/2014/main" id="{1A08A4B9-130F-4AC2-9F16-D13EA99B69C6}"/>
            </a:ext>
          </a:extLst>
        </xdr:cNvPr>
        <xdr:cNvSpPr txBox="1"/>
      </xdr:nvSpPr>
      <xdr:spPr>
        <a:xfrm>
          <a:off x="2726055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1899" name="TextBox 1898">
          <a:extLst>
            <a:ext uri="{FF2B5EF4-FFF2-40B4-BE49-F238E27FC236}">
              <a16:creationId xmlns:a16="http://schemas.microsoft.com/office/drawing/2014/main" id="{A77C7738-D2C8-4C13-B3F7-513A86B25378}"/>
            </a:ext>
          </a:extLst>
        </xdr:cNvPr>
        <xdr:cNvSpPr txBox="1"/>
      </xdr:nvSpPr>
      <xdr:spPr>
        <a:xfrm>
          <a:off x="2723197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839927"/>
    <xdr:sp macro="" textlink="">
      <xdr:nvSpPr>
        <xdr:cNvPr id="1900" name="TextBox 1899">
          <a:extLst>
            <a:ext uri="{FF2B5EF4-FFF2-40B4-BE49-F238E27FC236}">
              <a16:creationId xmlns:a16="http://schemas.microsoft.com/office/drawing/2014/main" id="{8583BC81-4D19-413B-AE3F-F3FE87F02201}"/>
            </a:ext>
          </a:extLst>
        </xdr:cNvPr>
        <xdr:cNvSpPr txBox="1"/>
      </xdr:nvSpPr>
      <xdr:spPr>
        <a:xfrm>
          <a:off x="2724150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1901" name="TextBox 1900">
          <a:extLst>
            <a:ext uri="{FF2B5EF4-FFF2-40B4-BE49-F238E27FC236}">
              <a16:creationId xmlns:a16="http://schemas.microsoft.com/office/drawing/2014/main" id="{2A092DE3-32A5-4562-99D1-D77D7321258F}"/>
            </a:ext>
          </a:extLst>
        </xdr:cNvPr>
        <xdr:cNvSpPr txBox="1"/>
      </xdr:nvSpPr>
      <xdr:spPr>
        <a:xfrm>
          <a:off x="2723197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382727"/>
    <xdr:sp macro="" textlink="">
      <xdr:nvSpPr>
        <xdr:cNvPr id="1902" name="TextBox 1901">
          <a:extLst>
            <a:ext uri="{FF2B5EF4-FFF2-40B4-BE49-F238E27FC236}">
              <a16:creationId xmlns:a16="http://schemas.microsoft.com/office/drawing/2014/main" id="{71218215-C7A4-4DB2-87F5-C9106C84D8F9}"/>
            </a:ext>
          </a:extLst>
        </xdr:cNvPr>
        <xdr:cNvSpPr txBox="1"/>
      </xdr:nvSpPr>
      <xdr:spPr>
        <a:xfrm>
          <a:off x="2724150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1333500</xdr:colOff>
      <xdr:row>0</xdr:row>
      <xdr:rowOff>0</xdr:rowOff>
    </xdr:from>
    <xdr:ext cx="65" cy="1222654"/>
    <xdr:sp macro="" textlink="">
      <xdr:nvSpPr>
        <xdr:cNvPr id="1903" name="TextBox 1902">
          <a:extLst>
            <a:ext uri="{FF2B5EF4-FFF2-40B4-BE49-F238E27FC236}">
              <a16:creationId xmlns:a16="http://schemas.microsoft.com/office/drawing/2014/main" id="{2999ECDC-7F4A-4BF0-A532-7369A719087E}"/>
            </a:ext>
          </a:extLst>
        </xdr:cNvPr>
        <xdr:cNvSpPr txBox="1"/>
      </xdr:nvSpPr>
      <xdr:spPr>
        <a:xfrm>
          <a:off x="2726055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839927"/>
    <xdr:sp macro="" textlink="">
      <xdr:nvSpPr>
        <xdr:cNvPr id="1904" name="TextBox 1903">
          <a:extLst>
            <a:ext uri="{FF2B5EF4-FFF2-40B4-BE49-F238E27FC236}">
              <a16:creationId xmlns:a16="http://schemas.microsoft.com/office/drawing/2014/main" id="{5A20AE06-4C0E-46AA-98EE-08C75EFE9B92}"/>
            </a:ext>
          </a:extLst>
        </xdr:cNvPr>
        <xdr:cNvSpPr txBox="1"/>
      </xdr:nvSpPr>
      <xdr:spPr>
        <a:xfrm>
          <a:off x="2724150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1333500</xdr:colOff>
      <xdr:row>0</xdr:row>
      <xdr:rowOff>0</xdr:rowOff>
    </xdr:from>
    <xdr:ext cx="65" cy="1222654"/>
    <xdr:sp macro="" textlink="">
      <xdr:nvSpPr>
        <xdr:cNvPr id="1905" name="TextBox 1904">
          <a:extLst>
            <a:ext uri="{FF2B5EF4-FFF2-40B4-BE49-F238E27FC236}">
              <a16:creationId xmlns:a16="http://schemas.microsoft.com/office/drawing/2014/main" id="{DB607A26-3C46-4F46-9C10-33C4EB9A32CD}"/>
            </a:ext>
          </a:extLst>
        </xdr:cNvPr>
        <xdr:cNvSpPr txBox="1"/>
      </xdr:nvSpPr>
      <xdr:spPr>
        <a:xfrm>
          <a:off x="2726055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1906" name="TextBox 1905">
          <a:extLst>
            <a:ext uri="{FF2B5EF4-FFF2-40B4-BE49-F238E27FC236}">
              <a16:creationId xmlns:a16="http://schemas.microsoft.com/office/drawing/2014/main" id="{E1DDFBA6-2644-4725-96A0-CD82C9E85B2A}"/>
            </a:ext>
          </a:extLst>
        </xdr:cNvPr>
        <xdr:cNvSpPr txBox="1"/>
      </xdr:nvSpPr>
      <xdr:spPr>
        <a:xfrm>
          <a:off x="2723197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839927"/>
    <xdr:sp macro="" textlink="">
      <xdr:nvSpPr>
        <xdr:cNvPr id="1907" name="TextBox 1906">
          <a:extLst>
            <a:ext uri="{FF2B5EF4-FFF2-40B4-BE49-F238E27FC236}">
              <a16:creationId xmlns:a16="http://schemas.microsoft.com/office/drawing/2014/main" id="{1FAEB30F-267E-47AA-8849-2E81DFE71EF0}"/>
            </a:ext>
          </a:extLst>
        </xdr:cNvPr>
        <xdr:cNvSpPr txBox="1"/>
      </xdr:nvSpPr>
      <xdr:spPr>
        <a:xfrm>
          <a:off x="2724150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1908" name="TextBox 1907">
          <a:extLst>
            <a:ext uri="{FF2B5EF4-FFF2-40B4-BE49-F238E27FC236}">
              <a16:creationId xmlns:a16="http://schemas.microsoft.com/office/drawing/2014/main" id="{E6489CF2-8502-4F12-BBE4-9C6BFF7C2B6E}"/>
            </a:ext>
          </a:extLst>
        </xdr:cNvPr>
        <xdr:cNvSpPr txBox="1"/>
      </xdr:nvSpPr>
      <xdr:spPr>
        <a:xfrm>
          <a:off x="2723197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382727"/>
    <xdr:sp macro="" textlink="">
      <xdr:nvSpPr>
        <xdr:cNvPr id="1909" name="TextBox 1908">
          <a:extLst>
            <a:ext uri="{FF2B5EF4-FFF2-40B4-BE49-F238E27FC236}">
              <a16:creationId xmlns:a16="http://schemas.microsoft.com/office/drawing/2014/main" id="{7A72D552-73C2-4EAE-B8E5-A50CFD8E62C8}"/>
            </a:ext>
          </a:extLst>
        </xdr:cNvPr>
        <xdr:cNvSpPr txBox="1"/>
      </xdr:nvSpPr>
      <xdr:spPr>
        <a:xfrm>
          <a:off x="2724150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1333500</xdr:colOff>
      <xdr:row>0</xdr:row>
      <xdr:rowOff>0</xdr:rowOff>
    </xdr:from>
    <xdr:ext cx="65" cy="1222654"/>
    <xdr:sp macro="" textlink="">
      <xdr:nvSpPr>
        <xdr:cNvPr id="1910" name="TextBox 1909">
          <a:extLst>
            <a:ext uri="{FF2B5EF4-FFF2-40B4-BE49-F238E27FC236}">
              <a16:creationId xmlns:a16="http://schemas.microsoft.com/office/drawing/2014/main" id="{1D82DF3A-AA94-49DF-AC89-03E531E17377}"/>
            </a:ext>
          </a:extLst>
        </xdr:cNvPr>
        <xdr:cNvSpPr txBox="1"/>
      </xdr:nvSpPr>
      <xdr:spPr>
        <a:xfrm>
          <a:off x="2726055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1911" name="TextBox 1910">
          <a:extLst>
            <a:ext uri="{FF2B5EF4-FFF2-40B4-BE49-F238E27FC236}">
              <a16:creationId xmlns:a16="http://schemas.microsoft.com/office/drawing/2014/main" id="{0CF0CEB1-3B50-4EB9-801B-A35DA5CAB3BA}"/>
            </a:ext>
          </a:extLst>
        </xdr:cNvPr>
        <xdr:cNvSpPr txBox="1"/>
      </xdr:nvSpPr>
      <xdr:spPr>
        <a:xfrm>
          <a:off x="2723197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839927"/>
    <xdr:sp macro="" textlink="">
      <xdr:nvSpPr>
        <xdr:cNvPr id="1912" name="TextBox 1911">
          <a:extLst>
            <a:ext uri="{FF2B5EF4-FFF2-40B4-BE49-F238E27FC236}">
              <a16:creationId xmlns:a16="http://schemas.microsoft.com/office/drawing/2014/main" id="{5F344F50-5283-4730-9045-2791BE167179}"/>
            </a:ext>
          </a:extLst>
        </xdr:cNvPr>
        <xdr:cNvSpPr txBox="1"/>
      </xdr:nvSpPr>
      <xdr:spPr>
        <a:xfrm>
          <a:off x="2724150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1913" name="TextBox 1912">
          <a:extLst>
            <a:ext uri="{FF2B5EF4-FFF2-40B4-BE49-F238E27FC236}">
              <a16:creationId xmlns:a16="http://schemas.microsoft.com/office/drawing/2014/main" id="{2EEE4686-7B44-4002-B3A8-6BA5C711808A}"/>
            </a:ext>
          </a:extLst>
        </xdr:cNvPr>
        <xdr:cNvSpPr txBox="1"/>
      </xdr:nvSpPr>
      <xdr:spPr>
        <a:xfrm>
          <a:off x="2723197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382727"/>
    <xdr:sp macro="" textlink="">
      <xdr:nvSpPr>
        <xdr:cNvPr id="1914" name="TextBox 1913">
          <a:extLst>
            <a:ext uri="{FF2B5EF4-FFF2-40B4-BE49-F238E27FC236}">
              <a16:creationId xmlns:a16="http://schemas.microsoft.com/office/drawing/2014/main" id="{9729F4D4-DDCC-4BBA-8E68-826592555EF0}"/>
            </a:ext>
          </a:extLst>
        </xdr:cNvPr>
        <xdr:cNvSpPr txBox="1"/>
      </xdr:nvSpPr>
      <xdr:spPr>
        <a:xfrm>
          <a:off x="2724150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1333500</xdr:colOff>
      <xdr:row>0</xdr:row>
      <xdr:rowOff>0</xdr:rowOff>
    </xdr:from>
    <xdr:ext cx="65" cy="1222654"/>
    <xdr:sp macro="" textlink="">
      <xdr:nvSpPr>
        <xdr:cNvPr id="1915" name="TextBox 1914">
          <a:extLst>
            <a:ext uri="{FF2B5EF4-FFF2-40B4-BE49-F238E27FC236}">
              <a16:creationId xmlns:a16="http://schemas.microsoft.com/office/drawing/2014/main" id="{6663D54D-E8DB-4EB8-B5C9-DDE0DBA69673}"/>
            </a:ext>
          </a:extLst>
        </xdr:cNvPr>
        <xdr:cNvSpPr txBox="1"/>
      </xdr:nvSpPr>
      <xdr:spPr>
        <a:xfrm>
          <a:off x="2726055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1916" name="TextBox 1915">
          <a:extLst>
            <a:ext uri="{FF2B5EF4-FFF2-40B4-BE49-F238E27FC236}">
              <a16:creationId xmlns:a16="http://schemas.microsoft.com/office/drawing/2014/main" id="{2059E6B3-DC32-4846-AF90-22D84A0C5D7D}"/>
            </a:ext>
          </a:extLst>
        </xdr:cNvPr>
        <xdr:cNvSpPr txBox="1"/>
      </xdr:nvSpPr>
      <xdr:spPr>
        <a:xfrm>
          <a:off x="2723197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839927"/>
    <xdr:sp macro="" textlink="">
      <xdr:nvSpPr>
        <xdr:cNvPr id="1917" name="TextBox 1916">
          <a:extLst>
            <a:ext uri="{FF2B5EF4-FFF2-40B4-BE49-F238E27FC236}">
              <a16:creationId xmlns:a16="http://schemas.microsoft.com/office/drawing/2014/main" id="{7E71ECF3-52A6-4C77-8495-6F5CA40AA661}"/>
            </a:ext>
          </a:extLst>
        </xdr:cNvPr>
        <xdr:cNvSpPr txBox="1"/>
      </xdr:nvSpPr>
      <xdr:spPr>
        <a:xfrm>
          <a:off x="2724150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1918" name="TextBox 1917">
          <a:extLst>
            <a:ext uri="{FF2B5EF4-FFF2-40B4-BE49-F238E27FC236}">
              <a16:creationId xmlns:a16="http://schemas.microsoft.com/office/drawing/2014/main" id="{4298CE0B-EEFA-4DD1-880D-7E3B014AFB13}"/>
            </a:ext>
          </a:extLst>
        </xdr:cNvPr>
        <xdr:cNvSpPr txBox="1"/>
      </xdr:nvSpPr>
      <xdr:spPr>
        <a:xfrm>
          <a:off x="2723197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382727"/>
    <xdr:sp macro="" textlink="">
      <xdr:nvSpPr>
        <xdr:cNvPr id="1919" name="TextBox 1918">
          <a:extLst>
            <a:ext uri="{FF2B5EF4-FFF2-40B4-BE49-F238E27FC236}">
              <a16:creationId xmlns:a16="http://schemas.microsoft.com/office/drawing/2014/main" id="{39FE3B92-F03E-4B7A-B0AB-C1509C0E3D74}"/>
            </a:ext>
          </a:extLst>
        </xdr:cNvPr>
        <xdr:cNvSpPr txBox="1"/>
      </xdr:nvSpPr>
      <xdr:spPr>
        <a:xfrm>
          <a:off x="2724150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1333500</xdr:colOff>
      <xdr:row>0</xdr:row>
      <xdr:rowOff>0</xdr:rowOff>
    </xdr:from>
    <xdr:ext cx="65" cy="1222654"/>
    <xdr:sp macro="" textlink="">
      <xdr:nvSpPr>
        <xdr:cNvPr id="1920" name="TextBox 1919">
          <a:extLst>
            <a:ext uri="{FF2B5EF4-FFF2-40B4-BE49-F238E27FC236}">
              <a16:creationId xmlns:a16="http://schemas.microsoft.com/office/drawing/2014/main" id="{0CC6317E-B6C2-4278-927F-285C21929F39}"/>
            </a:ext>
          </a:extLst>
        </xdr:cNvPr>
        <xdr:cNvSpPr txBox="1"/>
      </xdr:nvSpPr>
      <xdr:spPr>
        <a:xfrm>
          <a:off x="2726055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1921" name="TextBox 1920">
          <a:extLst>
            <a:ext uri="{FF2B5EF4-FFF2-40B4-BE49-F238E27FC236}">
              <a16:creationId xmlns:a16="http://schemas.microsoft.com/office/drawing/2014/main" id="{E16992BB-FAE8-48B0-91BB-E5C51099B241}"/>
            </a:ext>
          </a:extLst>
        </xdr:cNvPr>
        <xdr:cNvSpPr txBox="1"/>
      </xdr:nvSpPr>
      <xdr:spPr>
        <a:xfrm>
          <a:off x="2723197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839927"/>
    <xdr:sp macro="" textlink="">
      <xdr:nvSpPr>
        <xdr:cNvPr id="1922" name="TextBox 1921">
          <a:extLst>
            <a:ext uri="{FF2B5EF4-FFF2-40B4-BE49-F238E27FC236}">
              <a16:creationId xmlns:a16="http://schemas.microsoft.com/office/drawing/2014/main" id="{2232A674-BEF8-411F-86D3-DFFF2DC5ABDF}"/>
            </a:ext>
          </a:extLst>
        </xdr:cNvPr>
        <xdr:cNvSpPr txBox="1"/>
      </xdr:nvSpPr>
      <xdr:spPr>
        <a:xfrm>
          <a:off x="2724150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1923" name="TextBox 1922">
          <a:extLst>
            <a:ext uri="{FF2B5EF4-FFF2-40B4-BE49-F238E27FC236}">
              <a16:creationId xmlns:a16="http://schemas.microsoft.com/office/drawing/2014/main" id="{91BE3614-CBD2-4923-86EE-E71E0962BFCE}"/>
            </a:ext>
          </a:extLst>
        </xdr:cNvPr>
        <xdr:cNvSpPr txBox="1"/>
      </xdr:nvSpPr>
      <xdr:spPr>
        <a:xfrm>
          <a:off x="2723197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382727"/>
    <xdr:sp macro="" textlink="">
      <xdr:nvSpPr>
        <xdr:cNvPr id="1924" name="TextBox 1923">
          <a:extLst>
            <a:ext uri="{FF2B5EF4-FFF2-40B4-BE49-F238E27FC236}">
              <a16:creationId xmlns:a16="http://schemas.microsoft.com/office/drawing/2014/main" id="{CE5F14FA-2CA2-40F0-B6CD-C4AA90D89775}"/>
            </a:ext>
          </a:extLst>
        </xdr:cNvPr>
        <xdr:cNvSpPr txBox="1"/>
      </xdr:nvSpPr>
      <xdr:spPr>
        <a:xfrm>
          <a:off x="2724150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1333500</xdr:colOff>
      <xdr:row>0</xdr:row>
      <xdr:rowOff>0</xdr:rowOff>
    </xdr:from>
    <xdr:ext cx="65" cy="1222654"/>
    <xdr:sp macro="" textlink="">
      <xdr:nvSpPr>
        <xdr:cNvPr id="1925" name="TextBox 1924">
          <a:extLst>
            <a:ext uri="{FF2B5EF4-FFF2-40B4-BE49-F238E27FC236}">
              <a16:creationId xmlns:a16="http://schemas.microsoft.com/office/drawing/2014/main" id="{C041DEB8-A58C-4A5A-82D9-55B5764E7EFE}"/>
            </a:ext>
          </a:extLst>
        </xdr:cNvPr>
        <xdr:cNvSpPr txBox="1"/>
      </xdr:nvSpPr>
      <xdr:spPr>
        <a:xfrm>
          <a:off x="2726055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1926" name="TextBox 1925">
          <a:extLst>
            <a:ext uri="{FF2B5EF4-FFF2-40B4-BE49-F238E27FC236}">
              <a16:creationId xmlns:a16="http://schemas.microsoft.com/office/drawing/2014/main" id="{BA842E77-F1DE-4E60-88C1-D3E14B838030}"/>
            </a:ext>
          </a:extLst>
        </xdr:cNvPr>
        <xdr:cNvSpPr txBox="1"/>
      </xdr:nvSpPr>
      <xdr:spPr>
        <a:xfrm>
          <a:off x="2723197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839927"/>
    <xdr:sp macro="" textlink="">
      <xdr:nvSpPr>
        <xdr:cNvPr id="1927" name="TextBox 1926">
          <a:extLst>
            <a:ext uri="{FF2B5EF4-FFF2-40B4-BE49-F238E27FC236}">
              <a16:creationId xmlns:a16="http://schemas.microsoft.com/office/drawing/2014/main" id="{4D2AE00D-5D36-41AE-A9B1-EB0855B71F75}"/>
            </a:ext>
          </a:extLst>
        </xdr:cNvPr>
        <xdr:cNvSpPr txBox="1"/>
      </xdr:nvSpPr>
      <xdr:spPr>
        <a:xfrm>
          <a:off x="2724150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1928" name="TextBox 1927">
          <a:extLst>
            <a:ext uri="{FF2B5EF4-FFF2-40B4-BE49-F238E27FC236}">
              <a16:creationId xmlns:a16="http://schemas.microsoft.com/office/drawing/2014/main" id="{230D2659-7B12-4FD5-A239-7336DF9C8710}"/>
            </a:ext>
          </a:extLst>
        </xdr:cNvPr>
        <xdr:cNvSpPr txBox="1"/>
      </xdr:nvSpPr>
      <xdr:spPr>
        <a:xfrm>
          <a:off x="2723197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382727"/>
    <xdr:sp macro="" textlink="">
      <xdr:nvSpPr>
        <xdr:cNvPr id="1929" name="TextBox 1928">
          <a:extLst>
            <a:ext uri="{FF2B5EF4-FFF2-40B4-BE49-F238E27FC236}">
              <a16:creationId xmlns:a16="http://schemas.microsoft.com/office/drawing/2014/main" id="{83D3B79B-8E42-476E-9BC0-B7D344FC5D1C}"/>
            </a:ext>
          </a:extLst>
        </xdr:cNvPr>
        <xdr:cNvSpPr txBox="1"/>
      </xdr:nvSpPr>
      <xdr:spPr>
        <a:xfrm>
          <a:off x="2724150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1333500</xdr:colOff>
      <xdr:row>0</xdr:row>
      <xdr:rowOff>0</xdr:rowOff>
    </xdr:from>
    <xdr:ext cx="65" cy="1222654"/>
    <xdr:sp macro="" textlink="">
      <xdr:nvSpPr>
        <xdr:cNvPr id="1930" name="TextBox 1929">
          <a:extLst>
            <a:ext uri="{FF2B5EF4-FFF2-40B4-BE49-F238E27FC236}">
              <a16:creationId xmlns:a16="http://schemas.microsoft.com/office/drawing/2014/main" id="{2A43D95B-EC20-4932-89A9-D80A80B7FF45}"/>
            </a:ext>
          </a:extLst>
        </xdr:cNvPr>
        <xdr:cNvSpPr txBox="1"/>
      </xdr:nvSpPr>
      <xdr:spPr>
        <a:xfrm>
          <a:off x="2726055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1931" name="TextBox 1930">
          <a:extLst>
            <a:ext uri="{FF2B5EF4-FFF2-40B4-BE49-F238E27FC236}">
              <a16:creationId xmlns:a16="http://schemas.microsoft.com/office/drawing/2014/main" id="{347305BE-4CFC-455B-A65B-9F85661ABEB7}"/>
            </a:ext>
          </a:extLst>
        </xdr:cNvPr>
        <xdr:cNvSpPr txBox="1"/>
      </xdr:nvSpPr>
      <xdr:spPr>
        <a:xfrm>
          <a:off x="2723197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839927"/>
    <xdr:sp macro="" textlink="">
      <xdr:nvSpPr>
        <xdr:cNvPr id="1932" name="TextBox 1931">
          <a:extLst>
            <a:ext uri="{FF2B5EF4-FFF2-40B4-BE49-F238E27FC236}">
              <a16:creationId xmlns:a16="http://schemas.microsoft.com/office/drawing/2014/main" id="{29608DD5-7487-40DA-BBED-D0586CA3B68A}"/>
            </a:ext>
          </a:extLst>
        </xdr:cNvPr>
        <xdr:cNvSpPr txBox="1"/>
      </xdr:nvSpPr>
      <xdr:spPr>
        <a:xfrm>
          <a:off x="2724150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1933" name="TextBox 1932">
          <a:extLst>
            <a:ext uri="{FF2B5EF4-FFF2-40B4-BE49-F238E27FC236}">
              <a16:creationId xmlns:a16="http://schemas.microsoft.com/office/drawing/2014/main" id="{E29D9D96-13CA-4A98-A757-FD10C10E17B2}"/>
            </a:ext>
          </a:extLst>
        </xdr:cNvPr>
        <xdr:cNvSpPr txBox="1"/>
      </xdr:nvSpPr>
      <xdr:spPr>
        <a:xfrm>
          <a:off x="2723197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382727"/>
    <xdr:sp macro="" textlink="">
      <xdr:nvSpPr>
        <xdr:cNvPr id="1934" name="TextBox 1933">
          <a:extLst>
            <a:ext uri="{FF2B5EF4-FFF2-40B4-BE49-F238E27FC236}">
              <a16:creationId xmlns:a16="http://schemas.microsoft.com/office/drawing/2014/main" id="{774F5C96-52E6-4B4C-AFED-1BCE350EE011}"/>
            </a:ext>
          </a:extLst>
        </xdr:cNvPr>
        <xdr:cNvSpPr txBox="1"/>
      </xdr:nvSpPr>
      <xdr:spPr>
        <a:xfrm>
          <a:off x="2724150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1333500</xdr:colOff>
      <xdr:row>0</xdr:row>
      <xdr:rowOff>0</xdr:rowOff>
    </xdr:from>
    <xdr:ext cx="65" cy="1222654"/>
    <xdr:sp macro="" textlink="">
      <xdr:nvSpPr>
        <xdr:cNvPr id="1935" name="TextBox 1934">
          <a:extLst>
            <a:ext uri="{FF2B5EF4-FFF2-40B4-BE49-F238E27FC236}">
              <a16:creationId xmlns:a16="http://schemas.microsoft.com/office/drawing/2014/main" id="{F026CF4B-7328-43A9-B17E-969030E6BEF9}"/>
            </a:ext>
          </a:extLst>
        </xdr:cNvPr>
        <xdr:cNvSpPr txBox="1"/>
      </xdr:nvSpPr>
      <xdr:spPr>
        <a:xfrm>
          <a:off x="2726055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1936" name="TextBox 1935">
          <a:extLst>
            <a:ext uri="{FF2B5EF4-FFF2-40B4-BE49-F238E27FC236}">
              <a16:creationId xmlns:a16="http://schemas.microsoft.com/office/drawing/2014/main" id="{D867282B-8551-4047-8E46-082D815BE225}"/>
            </a:ext>
          </a:extLst>
        </xdr:cNvPr>
        <xdr:cNvSpPr txBox="1"/>
      </xdr:nvSpPr>
      <xdr:spPr>
        <a:xfrm>
          <a:off x="2723197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839927"/>
    <xdr:sp macro="" textlink="">
      <xdr:nvSpPr>
        <xdr:cNvPr id="1937" name="TextBox 1936">
          <a:extLst>
            <a:ext uri="{FF2B5EF4-FFF2-40B4-BE49-F238E27FC236}">
              <a16:creationId xmlns:a16="http://schemas.microsoft.com/office/drawing/2014/main" id="{B6ED59BC-CAFE-4275-B7FE-629BF0FFDF84}"/>
            </a:ext>
          </a:extLst>
        </xdr:cNvPr>
        <xdr:cNvSpPr txBox="1"/>
      </xdr:nvSpPr>
      <xdr:spPr>
        <a:xfrm>
          <a:off x="2724150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1938" name="TextBox 1937">
          <a:extLst>
            <a:ext uri="{FF2B5EF4-FFF2-40B4-BE49-F238E27FC236}">
              <a16:creationId xmlns:a16="http://schemas.microsoft.com/office/drawing/2014/main" id="{1F54F3FE-04A7-42B1-9190-2008532EDE6E}"/>
            </a:ext>
          </a:extLst>
        </xdr:cNvPr>
        <xdr:cNvSpPr txBox="1"/>
      </xdr:nvSpPr>
      <xdr:spPr>
        <a:xfrm>
          <a:off x="2723197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382727"/>
    <xdr:sp macro="" textlink="">
      <xdr:nvSpPr>
        <xdr:cNvPr id="1939" name="TextBox 1938">
          <a:extLst>
            <a:ext uri="{FF2B5EF4-FFF2-40B4-BE49-F238E27FC236}">
              <a16:creationId xmlns:a16="http://schemas.microsoft.com/office/drawing/2014/main" id="{2277A8F4-88F2-4418-9BED-B1C8E6F8EC98}"/>
            </a:ext>
          </a:extLst>
        </xdr:cNvPr>
        <xdr:cNvSpPr txBox="1"/>
      </xdr:nvSpPr>
      <xdr:spPr>
        <a:xfrm>
          <a:off x="2724150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1333500</xdr:colOff>
      <xdr:row>0</xdr:row>
      <xdr:rowOff>0</xdr:rowOff>
    </xdr:from>
    <xdr:ext cx="65" cy="1222654"/>
    <xdr:sp macro="" textlink="">
      <xdr:nvSpPr>
        <xdr:cNvPr id="1940" name="TextBox 1939">
          <a:extLst>
            <a:ext uri="{FF2B5EF4-FFF2-40B4-BE49-F238E27FC236}">
              <a16:creationId xmlns:a16="http://schemas.microsoft.com/office/drawing/2014/main" id="{C40DFC11-7DD9-42DD-8C8B-83730D15CECD}"/>
            </a:ext>
          </a:extLst>
        </xdr:cNvPr>
        <xdr:cNvSpPr txBox="1"/>
      </xdr:nvSpPr>
      <xdr:spPr>
        <a:xfrm>
          <a:off x="2726055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1941" name="TextBox 1940">
          <a:extLst>
            <a:ext uri="{FF2B5EF4-FFF2-40B4-BE49-F238E27FC236}">
              <a16:creationId xmlns:a16="http://schemas.microsoft.com/office/drawing/2014/main" id="{B26F25A5-1C4E-4258-ABCC-93CD89167E8E}"/>
            </a:ext>
          </a:extLst>
        </xdr:cNvPr>
        <xdr:cNvSpPr txBox="1"/>
      </xdr:nvSpPr>
      <xdr:spPr>
        <a:xfrm>
          <a:off x="2723197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839927"/>
    <xdr:sp macro="" textlink="">
      <xdr:nvSpPr>
        <xdr:cNvPr id="1942" name="TextBox 1941">
          <a:extLst>
            <a:ext uri="{FF2B5EF4-FFF2-40B4-BE49-F238E27FC236}">
              <a16:creationId xmlns:a16="http://schemas.microsoft.com/office/drawing/2014/main" id="{4CF336AC-D36C-4698-A0A7-4170A95B842A}"/>
            </a:ext>
          </a:extLst>
        </xdr:cNvPr>
        <xdr:cNvSpPr txBox="1"/>
      </xdr:nvSpPr>
      <xdr:spPr>
        <a:xfrm>
          <a:off x="2724150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1943" name="TextBox 1942">
          <a:extLst>
            <a:ext uri="{FF2B5EF4-FFF2-40B4-BE49-F238E27FC236}">
              <a16:creationId xmlns:a16="http://schemas.microsoft.com/office/drawing/2014/main" id="{AECBE76C-3367-484D-8065-A955FCBA189A}"/>
            </a:ext>
          </a:extLst>
        </xdr:cNvPr>
        <xdr:cNvSpPr txBox="1"/>
      </xdr:nvSpPr>
      <xdr:spPr>
        <a:xfrm>
          <a:off x="2723197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382727"/>
    <xdr:sp macro="" textlink="">
      <xdr:nvSpPr>
        <xdr:cNvPr id="1944" name="TextBox 1943">
          <a:extLst>
            <a:ext uri="{FF2B5EF4-FFF2-40B4-BE49-F238E27FC236}">
              <a16:creationId xmlns:a16="http://schemas.microsoft.com/office/drawing/2014/main" id="{37BE0624-7FAF-40AB-9E97-F4FD49A9EE5C}"/>
            </a:ext>
          </a:extLst>
        </xdr:cNvPr>
        <xdr:cNvSpPr txBox="1"/>
      </xdr:nvSpPr>
      <xdr:spPr>
        <a:xfrm>
          <a:off x="2724150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1333500</xdr:colOff>
      <xdr:row>0</xdr:row>
      <xdr:rowOff>0</xdr:rowOff>
    </xdr:from>
    <xdr:ext cx="65" cy="1222654"/>
    <xdr:sp macro="" textlink="">
      <xdr:nvSpPr>
        <xdr:cNvPr id="1945" name="TextBox 1944">
          <a:extLst>
            <a:ext uri="{FF2B5EF4-FFF2-40B4-BE49-F238E27FC236}">
              <a16:creationId xmlns:a16="http://schemas.microsoft.com/office/drawing/2014/main" id="{A4C19463-CE74-4D2F-B702-8FD1FA88F633}"/>
            </a:ext>
          </a:extLst>
        </xdr:cNvPr>
        <xdr:cNvSpPr txBox="1"/>
      </xdr:nvSpPr>
      <xdr:spPr>
        <a:xfrm>
          <a:off x="2726055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1946" name="TextBox 1945">
          <a:extLst>
            <a:ext uri="{FF2B5EF4-FFF2-40B4-BE49-F238E27FC236}">
              <a16:creationId xmlns:a16="http://schemas.microsoft.com/office/drawing/2014/main" id="{3A03FF15-79FA-4D13-99B9-441114B0014E}"/>
            </a:ext>
          </a:extLst>
        </xdr:cNvPr>
        <xdr:cNvSpPr txBox="1"/>
      </xdr:nvSpPr>
      <xdr:spPr>
        <a:xfrm>
          <a:off x="2723197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839927"/>
    <xdr:sp macro="" textlink="">
      <xdr:nvSpPr>
        <xdr:cNvPr id="1947" name="TextBox 1946">
          <a:extLst>
            <a:ext uri="{FF2B5EF4-FFF2-40B4-BE49-F238E27FC236}">
              <a16:creationId xmlns:a16="http://schemas.microsoft.com/office/drawing/2014/main" id="{ADF59155-023F-40B4-889C-9D77C1DC0571}"/>
            </a:ext>
          </a:extLst>
        </xdr:cNvPr>
        <xdr:cNvSpPr txBox="1"/>
      </xdr:nvSpPr>
      <xdr:spPr>
        <a:xfrm>
          <a:off x="2724150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1948" name="TextBox 1947">
          <a:extLst>
            <a:ext uri="{FF2B5EF4-FFF2-40B4-BE49-F238E27FC236}">
              <a16:creationId xmlns:a16="http://schemas.microsoft.com/office/drawing/2014/main" id="{966161A5-95BD-4943-8B95-9DE97E2269AE}"/>
            </a:ext>
          </a:extLst>
        </xdr:cNvPr>
        <xdr:cNvSpPr txBox="1"/>
      </xdr:nvSpPr>
      <xdr:spPr>
        <a:xfrm>
          <a:off x="2723197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382727"/>
    <xdr:sp macro="" textlink="">
      <xdr:nvSpPr>
        <xdr:cNvPr id="1949" name="TextBox 1948">
          <a:extLst>
            <a:ext uri="{FF2B5EF4-FFF2-40B4-BE49-F238E27FC236}">
              <a16:creationId xmlns:a16="http://schemas.microsoft.com/office/drawing/2014/main" id="{E7DAFA3E-3AA8-4963-B8F5-C7588143DD46}"/>
            </a:ext>
          </a:extLst>
        </xdr:cNvPr>
        <xdr:cNvSpPr txBox="1"/>
      </xdr:nvSpPr>
      <xdr:spPr>
        <a:xfrm>
          <a:off x="2724150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1333500</xdr:colOff>
      <xdr:row>0</xdr:row>
      <xdr:rowOff>0</xdr:rowOff>
    </xdr:from>
    <xdr:ext cx="65" cy="1222654"/>
    <xdr:sp macro="" textlink="">
      <xdr:nvSpPr>
        <xdr:cNvPr id="1950" name="TextBox 1949">
          <a:extLst>
            <a:ext uri="{FF2B5EF4-FFF2-40B4-BE49-F238E27FC236}">
              <a16:creationId xmlns:a16="http://schemas.microsoft.com/office/drawing/2014/main" id="{8559B258-9598-4538-A1EF-9FB76BCFCAB8}"/>
            </a:ext>
          </a:extLst>
        </xdr:cNvPr>
        <xdr:cNvSpPr txBox="1"/>
      </xdr:nvSpPr>
      <xdr:spPr>
        <a:xfrm>
          <a:off x="2726055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1951" name="TextBox 1950">
          <a:extLst>
            <a:ext uri="{FF2B5EF4-FFF2-40B4-BE49-F238E27FC236}">
              <a16:creationId xmlns:a16="http://schemas.microsoft.com/office/drawing/2014/main" id="{EC241B93-D488-41B6-944A-66FC393AA4F2}"/>
            </a:ext>
          </a:extLst>
        </xdr:cNvPr>
        <xdr:cNvSpPr txBox="1"/>
      </xdr:nvSpPr>
      <xdr:spPr>
        <a:xfrm>
          <a:off x="2723197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839927"/>
    <xdr:sp macro="" textlink="">
      <xdr:nvSpPr>
        <xdr:cNvPr id="1952" name="TextBox 1951">
          <a:extLst>
            <a:ext uri="{FF2B5EF4-FFF2-40B4-BE49-F238E27FC236}">
              <a16:creationId xmlns:a16="http://schemas.microsoft.com/office/drawing/2014/main" id="{E6EB3598-2B3B-4787-8A14-C5017175E81C}"/>
            </a:ext>
          </a:extLst>
        </xdr:cNvPr>
        <xdr:cNvSpPr txBox="1"/>
      </xdr:nvSpPr>
      <xdr:spPr>
        <a:xfrm>
          <a:off x="2724150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1953" name="TextBox 1952">
          <a:extLst>
            <a:ext uri="{FF2B5EF4-FFF2-40B4-BE49-F238E27FC236}">
              <a16:creationId xmlns:a16="http://schemas.microsoft.com/office/drawing/2014/main" id="{CAC454D4-CCA6-4DB9-B70A-F7A5492F5D88}"/>
            </a:ext>
          </a:extLst>
        </xdr:cNvPr>
        <xdr:cNvSpPr txBox="1"/>
      </xdr:nvSpPr>
      <xdr:spPr>
        <a:xfrm>
          <a:off x="2723197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382727"/>
    <xdr:sp macro="" textlink="">
      <xdr:nvSpPr>
        <xdr:cNvPr id="1954" name="TextBox 1953">
          <a:extLst>
            <a:ext uri="{FF2B5EF4-FFF2-40B4-BE49-F238E27FC236}">
              <a16:creationId xmlns:a16="http://schemas.microsoft.com/office/drawing/2014/main" id="{E2B835EB-C48B-4551-8123-2C4A3E9B9C8D}"/>
            </a:ext>
          </a:extLst>
        </xdr:cNvPr>
        <xdr:cNvSpPr txBox="1"/>
      </xdr:nvSpPr>
      <xdr:spPr>
        <a:xfrm>
          <a:off x="2724150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1333500</xdr:colOff>
      <xdr:row>0</xdr:row>
      <xdr:rowOff>0</xdr:rowOff>
    </xdr:from>
    <xdr:ext cx="65" cy="1222654"/>
    <xdr:sp macro="" textlink="">
      <xdr:nvSpPr>
        <xdr:cNvPr id="1955" name="TextBox 1954">
          <a:extLst>
            <a:ext uri="{FF2B5EF4-FFF2-40B4-BE49-F238E27FC236}">
              <a16:creationId xmlns:a16="http://schemas.microsoft.com/office/drawing/2014/main" id="{713D6ACE-772C-4A73-9B97-1AD472663CCA}"/>
            </a:ext>
          </a:extLst>
        </xdr:cNvPr>
        <xdr:cNvSpPr txBox="1"/>
      </xdr:nvSpPr>
      <xdr:spPr>
        <a:xfrm>
          <a:off x="2726055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1956" name="TextBox 1955">
          <a:extLst>
            <a:ext uri="{FF2B5EF4-FFF2-40B4-BE49-F238E27FC236}">
              <a16:creationId xmlns:a16="http://schemas.microsoft.com/office/drawing/2014/main" id="{3A4796B1-C3FF-4654-AF42-2BFB2D0E3663}"/>
            </a:ext>
          </a:extLst>
        </xdr:cNvPr>
        <xdr:cNvSpPr txBox="1"/>
      </xdr:nvSpPr>
      <xdr:spPr>
        <a:xfrm>
          <a:off x="2723197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839927"/>
    <xdr:sp macro="" textlink="">
      <xdr:nvSpPr>
        <xdr:cNvPr id="1957" name="TextBox 1956">
          <a:extLst>
            <a:ext uri="{FF2B5EF4-FFF2-40B4-BE49-F238E27FC236}">
              <a16:creationId xmlns:a16="http://schemas.microsoft.com/office/drawing/2014/main" id="{6FDAE4E9-4BF9-4274-B44A-9292F9091467}"/>
            </a:ext>
          </a:extLst>
        </xdr:cNvPr>
        <xdr:cNvSpPr txBox="1"/>
      </xdr:nvSpPr>
      <xdr:spPr>
        <a:xfrm>
          <a:off x="2724150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1958" name="TextBox 1957">
          <a:extLst>
            <a:ext uri="{FF2B5EF4-FFF2-40B4-BE49-F238E27FC236}">
              <a16:creationId xmlns:a16="http://schemas.microsoft.com/office/drawing/2014/main" id="{49BD1F3A-6254-41A6-8A8D-5DB448702880}"/>
            </a:ext>
          </a:extLst>
        </xdr:cNvPr>
        <xdr:cNvSpPr txBox="1"/>
      </xdr:nvSpPr>
      <xdr:spPr>
        <a:xfrm>
          <a:off x="2723197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382727"/>
    <xdr:sp macro="" textlink="">
      <xdr:nvSpPr>
        <xdr:cNvPr id="1959" name="TextBox 1958">
          <a:extLst>
            <a:ext uri="{FF2B5EF4-FFF2-40B4-BE49-F238E27FC236}">
              <a16:creationId xmlns:a16="http://schemas.microsoft.com/office/drawing/2014/main" id="{571F414D-DA4F-41F7-8CD6-2B19A9E3A82F}"/>
            </a:ext>
          </a:extLst>
        </xdr:cNvPr>
        <xdr:cNvSpPr txBox="1"/>
      </xdr:nvSpPr>
      <xdr:spPr>
        <a:xfrm>
          <a:off x="2724150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1333500</xdr:colOff>
      <xdr:row>0</xdr:row>
      <xdr:rowOff>0</xdr:rowOff>
    </xdr:from>
    <xdr:ext cx="65" cy="1222654"/>
    <xdr:sp macro="" textlink="">
      <xdr:nvSpPr>
        <xdr:cNvPr id="1960" name="TextBox 1959">
          <a:extLst>
            <a:ext uri="{FF2B5EF4-FFF2-40B4-BE49-F238E27FC236}">
              <a16:creationId xmlns:a16="http://schemas.microsoft.com/office/drawing/2014/main" id="{46D46168-53AC-4F75-9922-2BF52407CBF1}"/>
            </a:ext>
          </a:extLst>
        </xdr:cNvPr>
        <xdr:cNvSpPr txBox="1"/>
      </xdr:nvSpPr>
      <xdr:spPr>
        <a:xfrm>
          <a:off x="2726055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1961" name="TextBox 1960">
          <a:extLst>
            <a:ext uri="{FF2B5EF4-FFF2-40B4-BE49-F238E27FC236}">
              <a16:creationId xmlns:a16="http://schemas.microsoft.com/office/drawing/2014/main" id="{9007B6EF-F139-4139-BFD9-98707BC2A622}"/>
            </a:ext>
          </a:extLst>
        </xdr:cNvPr>
        <xdr:cNvSpPr txBox="1"/>
      </xdr:nvSpPr>
      <xdr:spPr>
        <a:xfrm>
          <a:off x="2723197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839927"/>
    <xdr:sp macro="" textlink="">
      <xdr:nvSpPr>
        <xdr:cNvPr id="1962" name="TextBox 1961">
          <a:extLst>
            <a:ext uri="{FF2B5EF4-FFF2-40B4-BE49-F238E27FC236}">
              <a16:creationId xmlns:a16="http://schemas.microsoft.com/office/drawing/2014/main" id="{52A6E26C-6670-4D00-B836-888FDFEA9D5E}"/>
            </a:ext>
          </a:extLst>
        </xdr:cNvPr>
        <xdr:cNvSpPr txBox="1"/>
      </xdr:nvSpPr>
      <xdr:spPr>
        <a:xfrm>
          <a:off x="2724150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1963" name="TextBox 1962">
          <a:extLst>
            <a:ext uri="{FF2B5EF4-FFF2-40B4-BE49-F238E27FC236}">
              <a16:creationId xmlns:a16="http://schemas.microsoft.com/office/drawing/2014/main" id="{2C9B9C5A-81C3-4E41-9CAE-3F079B72B813}"/>
            </a:ext>
          </a:extLst>
        </xdr:cNvPr>
        <xdr:cNvSpPr txBox="1"/>
      </xdr:nvSpPr>
      <xdr:spPr>
        <a:xfrm>
          <a:off x="2723197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382727"/>
    <xdr:sp macro="" textlink="">
      <xdr:nvSpPr>
        <xdr:cNvPr id="1964" name="TextBox 1963">
          <a:extLst>
            <a:ext uri="{FF2B5EF4-FFF2-40B4-BE49-F238E27FC236}">
              <a16:creationId xmlns:a16="http://schemas.microsoft.com/office/drawing/2014/main" id="{07940844-79CC-4F84-A625-2E272C33E166}"/>
            </a:ext>
          </a:extLst>
        </xdr:cNvPr>
        <xdr:cNvSpPr txBox="1"/>
      </xdr:nvSpPr>
      <xdr:spPr>
        <a:xfrm>
          <a:off x="2724150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1333500</xdr:colOff>
      <xdr:row>0</xdr:row>
      <xdr:rowOff>0</xdr:rowOff>
    </xdr:from>
    <xdr:ext cx="65" cy="1222654"/>
    <xdr:sp macro="" textlink="">
      <xdr:nvSpPr>
        <xdr:cNvPr id="1965" name="TextBox 1964">
          <a:extLst>
            <a:ext uri="{FF2B5EF4-FFF2-40B4-BE49-F238E27FC236}">
              <a16:creationId xmlns:a16="http://schemas.microsoft.com/office/drawing/2014/main" id="{3B8EAC9B-A337-4F5E-A630-CB16FA51D1FA}"/>
            </a:ext>
          </a:extLst>
        </xdr:cNvPr>
        <xdr:cNvSpPr txBox="1"/>
      </xdr:nvSpPr>
      <xdr:spPr>
        <a:xfrm>
          <a:off x="2726055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1966" name="TextBox 1965">
          <a:extLst>
            <a:ext uri="{FF2B5EF4-FFF2-40B4-BE49-F238E27FC236}">
              <a16:creationId xmlns:a16="http://schemas.microsoft.com/office/drawing/2014/main" id="{81845438-52A2-4C1C-B7E9-F2FE22AEE55E}"/>
            </a:ext>
          </a:extLst>
        </xdr:cNvPr>
        <xdr:cNvSpPr txBox="1"/>
      </xdr:nvSpPr>
      <xdr:spPr>
        <a:xfrm>
          <a:off x="2723197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839927"/>
    <xdr:sp macro="" textlink="">
      <xdr:nvSpPr>
        <xdr:cNvPr id="1967" name="TextBox 1966">
          <a:extLst>
            <a:ext uri="{FF2B5EF4-FFF2-40B4-BE49-F238E27FC236}">
              <a16:creationId xmlns:a16="http://schemas.microsoft.com/office/drawing/2014/main" id="{0FE64C44-8B8D-4B8F-A856-629B27D77B9F}"/>
            </a:ext>
          </a:extLst>
        </xdr:cNvPr>
        <xdr:cNvSpPr txBox="1"/>
      </xdr:nvSpPr>
      <xdr:spPr>
        <a:xfrm>
          <a:off x="2724150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1968" name="TextBox 1967">
          <a:extLst>
            <a:ext uri="{FF2B5EF4-FFF2-40B4-BE49-F238E27FC236}">
              <a16:creationId xmlns:a16="http://schemas.microsoft.com/office/drawing/2014/main" id="{E99DC582-8533-4C10-AB2C-22F35DA6466A}"/>
            </a:ext>
          </a:extLst>
        </xdr:cNvPr>
        <xdr:cNvSpPr txBox="1"/>
      </xdr:nvSpPr>
      <xdr:spPr>
        <a:xfrm>
          <a:off x="2723197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382727"/>
    <xdr:sp macro="" textlink="">
      <xdr:nvSpPr>
        <xdr:cNvPr id="1969" name="TextBox 1968">
          <a:extLst>
            <a:ext uri="{FF2B5EF4-FFF2-40B4-BE49-F238E27FC236}">
              <a16:creationId xmlns:a16="http://schemas.microsoft.com/office/drawing/2014/main" id="{0BAD6153-D26A-4E5A-AFD2-4BDE91439B44}"/>
            </a:ext>
          </a:extLst>
        </xdr:cNvPr>
        <xdr:cNvSpPr txBox="1"/>
      </xdr:nvSpPr>
      <xdr:spPr>
        <a:xfrm>
          <a:off x="2724150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1333500</xdr:colOff>
      <xdr:row>0</xdr:row>
      <xdr:rowOff>0</xdr:rowOff>
    </xdr:from>
    <xdr:ext cx="65" cy="1222654"/>
    <xdr:sp macro="" textlink="">
      <xdr:nvSpPr>
        <xdr:cNvPr id="1970" name="TextBox 1969">
          <a:extLst>
            <a:ext uri="{FF2B5EF4-FFF2-40B4-BE49-F238E27FC236}">
              <a16:creationId xmlns:a16="http://schemas.microsoft.com/office/drawing/2014/main" id="{E983ABD7-53C4-4BE9-9777-139BFEA67186}"/>
            </a:ext>
          </a:extLst>
        </xdr:cNvPr>
        <xdr:cNvSpPr txBox="1"/>
      </xdr:nvSpPr>
      <xdr:spPr>
        <a:xfrm>
          <a:off x="2726055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1971" name="TextBox 1970">
          <a:extLst>
            <a:ext uri="{FF2B5EF4-FFF2-40B4-BE49-F238E27FC236}">
              <a16:creationId xmlns:a16="http://schemas.microsoft.com/office/drawing/2014/main" id="{A0A9C630-D54B-4C2E-8050-6C9A4D8E058E}"/>
            </a:ext>
          </a:extLst>
        </xdr:cNvPr>
        <xdr:cNvSpPr txBox="1"/>
      </xdr:nvSpPr>
      <xdr:spPr>
        <a:xfrm>
          <a:off x="2723197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839927"/>
    <xdr:sp macro="" textlink="">
      <xdr:nvSpPr>
        <xdr:cNvPr id="1972" name="TextBox 1971">
          <a:extLst>
            <a:ext uri="{FF2B5EF4-FFF2-40B4-BE49-F238E27FC236}">
              <a16:creationId xmlns:a16="http://schemas.microsoft.com/office/drawing/2014/main" id="{DC900B08-9990-45C9-B0E5-1C84C030A4B6}"/>
            </a:ext>
          </a:extLst>
        </xdr:cNvPr>
        <xdr:cNvSpPr txBox="1"/>
      </xdr:nvSpPr>
      <xdr:spPr>
        <a:xfrm>
          <a:off x="2724150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1973" name="TextBox 1972">
          <a:extLst>
            <a:ext uri="{FF2B5EF4-FFF2-40B4-BE49-F238E27FC236}">
              <a16:creationId xmlns:a16="http://schemas.microsoft.com/office/drawing/2014/main" id="{3F74F07A-A647-4680-8DAF-A6AE214FFABB}"/>
            </a:ext>
          </a:extLst>
        </xdr:cNvPr>
        <xdr:cNvSpPr txBox="1"/>
      </xdr:nvSpPr>
      <xdr:spPr>
        <a:xfrm>
          <a:off x="2723197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382727"/>
    <xdr:sp macro="" textlink="">
      <xdr:nvSpPr>
        <xdr:cNvPr id="1974" name="TextBox 1973">
          <a:extLst>
            <a:ext uri="{FF2B5EF4-FFF2-40B4-BE49-F238E27FC236}">
              <a16:creationId xmlns:a16="http://schemas.microsoft.com/office/drawing/2014/main" id="{4AADC857-7488-44E5-A827-071EE4DC1978}"/>
            </a:ext>
          </a:extLst>
        </xdr:cNvPr>
        <xdr:cNvSpPr txBox="1"/>
      </xdr:nvSpPr>
      <xdr:spPr>
        <a:xfrm>
          <a:off x="2724150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1333500</xdr:colOff>
      <xdr:row>0</xdr:row>
      <xdr:rowOff>0</xdr:rowOff>
    </xdr:from>
    <xdr:ext cx="65" cy="1222654"/>
    <xdr:sp macro="" textlink="">
      <xdr:nvSpPr>
        <xdr:cNvPr id="1975" name="TextBox 1974">
          <a:extLst>
            <a:ext uri="{FF2B5EF4-FFF2-40B4-BE49-F238E27FC236}">
              <a16:creationId xmlns:a16="http://schemas.microsoft.com/office/drawing/2014/main" id="{9D320162-61A2-4D9A-BBEE-9D999F1976E9}"/>
            </a:ext>
          </a:extLst>
        </xdr:cNvPr>
        <xdr:cNvSpPr txBox="1"/>
      </xdr:nvSpPr>
      <xdr:spPr>
        <a:xfrm>
          <a:off x="2726055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1976" name="TextBox 1975">
          <a:extLst>
            <a:ext uri="{FF2B5EF4-FFF2-40B4-BE49-F238E27FC236}">
              <a16:creationId xmlns:a16="http://schemas.microsoft.com/office/drawing/2014/main" id="{2B9172D7-0890-4C97-88B9-9B810B74BBDC}"/>
            </a:ext>
          </a:extLst>
        </xdr:cNvPr>
        <xdr:cNvSpPr txBox="1"/>
      </xdr:nvSpPr>
      <xdr:spPr>
        <a:xfrm>
          <a:off x="2723197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839927"/>
    <xdr:sp macro="" textlink="">
      <xdr:nvSpPr>
        <xdr:cNvPr id="1977" name="TextBox 1976">
          <a:extLst>
            <a:ext uri="{FF2B5EF4-FFF2-40B4-BE49-F238E27FC236}">
              <a16:creationId xmlns:a16="http://schemas.microsoft.com/office/drawing/2014/main" id="{C1BDB963-7005-498C-A329-D84A2B8E37E5}"/>
            </a:ext>
          </a:extLst>
        </xdr:cNvPr>
        <xdr:cNvSpPr txBox="1"/>
      </xdr:nvSpPr>
      <xdr:spPr>
        <a:xfrm>
          <a:off x="2724150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1978" name="TextBox 1977">
          <a:extLst>
            <a:ext uri="{FF2B5EF4-FFF2-40B4-BE49-F238E27FC236}">
              <a16:creationId xmlns:a16="http://schemas.microsoft.com/office/drawing/2014/main" id="{976C543F-1F08-4313-883D-2E4E3BDEAB1D}"/>
            </a:ext>
          </a:extLst>
        </xdr:cNvPr>
        <xdr:cNvSpPr txBox="1"/>
      </xdr:nvSpPr>
      <xdr:spPr>
        <a:xfrm>
          <a:off x="2723197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382727"/>
    <xdr:sp macro="" textlink="">
      <xdr:nvSpPr>
        <xdr:cNvPr id="1979" name="TextBox 1978">
          <a:extLst>
            <a:ext uri="{FF2B5EF4-FFF2-40B4-BE49-F238E27FC236}">
              <a16:creationId xmlns:a16="http://schemas.microsoft.com/office/drawing/2014/main" id="{A2F53AC9-5C34-496A-B3A9-9DDE26C79160}"/>
            </a:ext>
          </a:extLst>
        </xdr:cNvPr>
        <xdr:cNvSpPr txBox="1"/>
      </xdr:nvSpPr>
      <xdr:spPr>
        <a:xfrm>
          <a:off x="2724150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1333500</xdr:colOff>
      <xdr:row>0</xdr:row>
      <xdr:rowOff>0</xdr:rowOff>
    </xdr:from>
    <xdr:ext cx="65" cy="1222654"/>
    <xdr:sp macro="" textlink="">
      <xdr:nvSpPr>
        <xdr:cNvPr id="1980" name="TextBox 1979">
          <a:extLst>
            <a:ext uri="{FF2B5EF4-FFF2-40B4-BE49-F238E27FC236}">
              <a16:creationId xmlns:a16="http://schemas.microsoft.com/office/drawing/2014/main" id="{7178E56F-B8D3-4378-AD57-7F7A49A9E8B2}"/>
            </a:ext>
          </a:extLst>
        </xdr:cNvPr>
        <xdr:cNvSpPr txBox="1"/>
      </xdr:nvSpPr>
      <xdr:spPr>
        <a:xfrm>
          <a:off x="2726055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1981" name="TextBox 1980">
          <a:extLst>
            <a:ext uri="{FF2B5EF4-FFF2-40B4-BE49-F238E27FC236}">
              <a16:creationId xmlns:a16="http://schemas.microsoft.com/office/drawing/2014/main" id="{6302159F-65B6-4F7C-ADBB-F017A61CDFA7}"/>
            </a:ext>
          </a:extLst>
        </xdr:cNvPr>
        <xdr:cNvSpPr txBox="1"/>
      </xdr:nvSpPr>
      <xdr:spPr>
        <a:xfrm>
          <a:off x="2723197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839927"/>
    <xdr:sp macro="" textlink="">
      <xdr:nvSpPr>
        <xdr:cNvPr id="1982" name="TextBox 1981">
          <a:extLst>
            <a:ext uri="{FF2B5EF4-FFF2-40B4-BE49-F238E27FC236}">
              <a16:creationId xmlns:a16="http://schemas.microsoft.com/office/drawing/2014/main" id="{E712A818-6941-410F-9373-DCA56FB489C0}"/>
            </a:ext>
          </a:extLst>
        </xdr:cNvPr>
        <xdr:cNvSpPr txBox="1"/>
      </xdr:nvSpPr>
      <xdr:spPr>
        <a:xfrm>
          <a:off x="2724150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1983" name="TextBox 1982">
          <a:extLst>
            <a:ext uri="{FF2B5EF4-FFF2-40B4-BE49-F238E27FC236}">
              <a16:creationId xmlns:a16="http://schemas.microsoft.com/office/drawing/2014/main" id="{91FAB835-3766-4039-A182-F37864FA5055}"/>
            </a:ext>
          </a:extLst>
        </xdr:cNvPr>
        <xdr:cNvSpPr txBox="1"/>
      </xdr:nvSpPr>
      <xdr:spPr>
        <a:xfrm>
          <a:off x="2723197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382727"/>
    <xdr:sp macro="" textlink="">
      <xdr:nvSpPr>
        <xdr:cNvPr id="1984" name="TextBox 1983">
          <a:extLst>
            <a:ext uri="{FF2B5EF4-FFF2-40B4-BE49-F238E27FC236}">
              <a16:creationId xmlns:a16="http://schemas.microsoft.com/office/drawing/2014/main" id="{01CB45DF-6615-480E-936B-41F612B0C0D0}"/>
            </a:ext>
          </a:extLst>
        </xdr:cNvPr>
        <xdr:cNvSpPr txBox="1"/>
      </xdr:nvSpPr>
      <xdr:spPr>
        <a:xfrm>
          <a:off x="2724150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1333500</xdr:colOff>
      <xdr:row>0</xdr:row>
      <xdr:rowOff>0</xdr:rowOff>
    </xdr:from>
    <xdr:ext cx="65" cy="1222654"/>
    <xdr:sp macro="" textlink="">
      <xdr:nvSpPr>
        <xdr:cNvPr id="1985" name="TextBox 1984">
          <a:extLst>
            <a:ext uri="{FF2B5EF4-FFF2-40B4-BE49-F238E27FC236}">
              <a16:creationId xmlns:a16="http://schemas.microsoft.com/office/drawing/2014/main" id="{8159D2EC-4735-42B0-8214-D6F215CF27D8}"/>
            </a:ext>
          </a:extLst>
        </xdr:cNvPr>
        <xdr:cNvSpPr txBox="1"/>
      </xdr:nvSpPr>
      <xdr:spPr>
        <a:xfrm>
          <a:off x="2726055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1986" name="TextBox 1985">
          <a:extLst>
            <a:ext uri="{FF2B5EF4-FFF2-40B4-BE49-F238E27FC236}">
              <a16:creationId xmlns:a16="http://schemas.microsoft.com/office/drawing/2014/main" id="{B7BF3603-531C-4BDB-AB60-770E03C78D36}"/>
            </a:ext>
          </a:extLst>
        </xdr:cNvPr>
        <xdr:cNvSpPr txBox="1"/>
      </xdr:nvSpPr>
      <xdr:spPr>
        <a:xfrm>
          <a:off x="2723197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839927"/>
    <xdr:sp macro="" textlink="">
      <xdr:nvSpPr>
        <xdr:cNvPr id="1987" name="TextBox 1986">
          <a:extLst>
            <a:ext uri="{FF2B5EF4-FFF2-40B4-BE49-F238E27FC236}">
              <a16:creationId xmlns:a16="http://schemas.microsoft.com/office/drawing/2014/main" id="{3255795C-9544-442F-AFEC-8CE5EF068069}"/>
            </a:ext>
          </a:extLst>
        </xdr:cNvPr>
        <xdr:cNvSpPr txBox="1"/>
      </xdr:nvSpPr>
      <xdr:spPr>
        <a:xfrm>
          <a:off x="2724150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1988" name="TextBox 1987">
          <a:extLst>
            <a:ext uri="{FF2B5EF4-FFF2-40B4-BE49-F238E27FC236}">
              <a16:creationId xmlns:a16="http://schemas.microsoft.com/office/drawing/2014/main" id="{D127945C-B6AC-44E9-B03E-14C92CC1BC65}"/>
            </a:ext>
          </a:extLst>
        </xdr:cNvPr>
        <xdr:cNvSpPr txBox="1"/>
      </xdr:nvSpPr>
      <xdr:spPr>
        <a:xfrm>
          <a:off x="2723197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382727"/>
    <xdr:sp macro="" textlink="">
      <xdr:nvSpPr>
        <xdr:cNvPr id="1989" name="TextBox 1988">
          <a:extLst>
            <a:ext uri="{FF2B5EF4-FFF2-40B4-BE49-F238E27FC236}">
              <a16:creationId xmlns:a16="http://schemas.microsoft.com/office/drawing/2014/main" id="{59E70050-1D4C-4ACC-94A8-8A4A8060D747}"/>
            </a:ext>
          </a:extLst>
        </xdr:cNvPr>
        <xdr:cNvSpPr txBox="1"/>
      </xdr:nvSpPr>
      <xdr:spPr>
        <a:xfrm>
          <a:off x="2724150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1333500</xdr:colOff>
      <xdr:row>0</xdr:row>
      <xdr:rowOff>0</xdr:rowOff>
    </xdr:from>
    <xdr:ext cx="65" cy="1222654"/>
    <xdr:sp macro="" textlink="">
      <xdr:nvSpPr>
        <xdr:cNvPr id="1990" name="TextBox 1989">
          <a:extLst>
            <a:ext uri="{FF2B5EF4-FFF2-40B4-BE49-F238E27FC236}">
              <a16:creationId xmlns:a16="http://schemas.microsoft.com/office/drawing/2014/main" id="{53B9196D-0D12-4613-9EE5-C0CE3AA5966C}"/>
            </a:ext>
          </a:extLst>
        </xdr:cNvPr>
        <xdr:cNvSpPr txBox="1"/>
      </xdr:nvSpPr>
      <xdr:spPr>
        <a:xfrm>
          <a:off x="2726055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1991" name="TextBox 1990">
          <a:extLst>
            <a:ext uri="{FF2B5EF4-FFF2-40B4-BE49-F238E27FC236}">
              <a16:creationId xmlns:a16="http://schemas.microsoft.com/office/drawing/2014/main" id="{DAA799EE-5789-4483-ABA8-1F6BEFA53A9E}"/>
            </a:ext>
          </a:extLst>
        </xdr:cNvPr>
        <xdr:cNvSpPr txBox="1"/>
      </xdr:nvSpPr>
      <xdr:spPr>
        <a:xfrm>
          <a:off x="2723197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839927"/>
    <xdr:sp macro="" textlink="">
      <xdr:nvSpPr>
        <xdr:cNvPr id="1992" name="TextBox 1991">
          <a:extLst>
            <a:ext uri="{FF2B5EF4-FFF2-40B4-BE49-F238E27FC236}">
              <a16:creationId xmlns:a16="http://schemas.microsoft.com/office/drawing/2014/main" id="{A688FC95-B84E-4453-8EE5-9E06500E9C81}"/>
            </a:ext>
          </a:extLst>
        </xdr:cNvPr>
        <xdr:cNvSpPr txBox="1"/>
      </xdr:nvSpPr>
      <xdr:spPr>
        <a:xfrm>
          <a:off x="2724150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1993" name="TextBox 1992">
          <a:extLst>
            <a:ext uri="{FF2B5EF4-FFF2-40B4-BE49-F238E27FC236}">
              <a16:creationId xmlns:a16="http://schemas.microsoft.com/office/drawing/2014/main" id="{36B25F75-AF15-4DBE-AAD6-2C64E7502952}"/>
            </a:ext>
          </a:extLst>
        </xdr:cNvPr>
        <xdr:cNvSpPr txBox="1"/>
      </xdr:nvSpPr>
      <xdr:spPr>
        <a:xfrm>
          <a:off x="2723197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382727"/>
    <xdr:sp macro="" textlink="">
      <xdr:nvSpPr>
        <xdr:cNvPr id="1994" name="TextBox 1993">
          <a:extLst>
            <a:ext uri="{FF2B5EF4-FFF2-40B4-BE49-F238E27FC236}">
              <a16:creationId xmlns:a16="http://schemas.microsoft.com/office/drawing/2014/main" id="{5D2AC7F3-5E42-430C-9964-FFDE3135728D}"/>
            </a:ext>
          </a:extLst>
        </xdr:cNvPr>
        <xdr:cNvSpPr txBox="1"/>
      </xdr:nvSpPr>
      <xdr:spPr>
        <a:xfrm>
          <a:off x="2724150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1333500</xdr:colOff>
      <xdr:row>0</xdr:row>
      <xdr:rowOff>0</xdr:rowOff>
    </xdr:from>
    <xdr:ext cx="65" cy="1222654"/>
    <xdr:sp macro="" textlink="">
      <xdr:nvSpPr>
        <xdr:cNvPr id="1995" name="TextBox 1994">
          <a:extLst>
            <a:ext uri="{FF2B5EF4-FFF2-40B4-BE49-F238E27FC236}">
              <a16:creationId xmlns:a16="http://schemas.microsoft.com/office/drawing/2014/main" id="{AF4B8071-BE7F-434F-B95F-7DD6593278B6}"/>
            </a:ext>
          </a:extLst>
        </xdr:cNvPr>
        <xdr:cNvSpPr txBox="1"/>
      </xdr:nvSpPr>
      <xdr:spPr>
        <a:xfrm>
          <a:off x="2726055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1996" name="TextBox 1995">
          <a:extLst>
            <a:ext uri="{FF2B5EF4-FFF2-40B4-BE49-F238E27FC236}">
              <a16:creationId xmlns:a16="http://schemas.microsoft.com/office/drawing/2014/main" id="{E0537493-4ACE-4C53-AA12-6228527E9A42}"/>
            </a:ext>
          </a:extLst>
        </xdr:cNvPr>
        <xdr:cNvSpPr txBox="1"/>
      </xdr:nvSpPr>
      <xdr:spPr>
        <a:xfrm>
          <a:off x="2723197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839927"/>
    <xdr:sp macro="" textlink="">
      <xdr:nvSpPr>
        <xdr:cNvPr id="1997" name="TextBox 1996">
          <a:extLst>
            <a:ext uri="{FF2B5EF4-FFF2-40B4-BE49-F238E27FC236}">
              <a16:creationId xmlns:a16="http://schemas.microsoft.com/office/drawing/2014/main" id="{65B70096-9A98-40F1-BA38-7DC97617246A}"/>
            </a:ext>
          </a:extLst>
        </xdr:cNvPr>
        <xdr:cNvSpPr txBox="1"/>
      </xdr:nvSpPr>
      <xdr:spPr>
        <a:xfrm>
          <a:off x="2724150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1998" name="TextBox 1997">
          <a:extLst>
            <a:ext uri="{FF2B5EF4-FFF2-40B4-BE49-F238E27FC236}">
              <a16:creationId xmlns:a16="http://schemas.microsoft.com/office/drawing/2014/main" id="{F504B141-C6C2-47E0-AC1A-57DBD271773D}"/>
            </a:ext>
          </a:extLst>
        </xdr:cNvPr>
        <xdr:cNvSpPr txBox="1"/>
      </xdr:nvSpPr>
      <xdr:spPr>
        <a:xfrm>
          <a:off x="2723197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382727"/>
    <xdr:sp macro="" textlink="">
      <xdr:nvSpPr>
        <xdr:cNvPr id="1999" name="TextBox 1998">
          <a:extLst>
            <a:ext uri="{FF2B5EF4-FFF2-40B4-BE49-F238E27FC236}">
              <a16:creationId xmlns:a16="http://schemas.microsoft.com/office/drawing/2014/main" id="{41968972-472E-488A-B6E5-7CCD870E70C9}"/>
            </a:ext>
          </a:extLst>
        </xdr:cNvPr>
        <xdr:cNvSpPr txBox="1"/>
      </xdr:nvSpPr>
      <xdr:spPr>
        <a:xfrm>
          <a:off x="2724150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1333500</xdr:colOff>
      <xdr:row>0</xdr:row>
      <xdr:rowOff>0</xdr:rowOff>
    </xdr:from>
    <xdr:ext cx="65" cy="1222654"/>
    <xdr:sp macro="" textlink="">
      <xdr:nvSpPr>
        <xdr:cNvPr id="2000" name="TextBox 1999">
          <a:extLst>
            <a:ext uri="{FF2B5EF4-FFF2-40B4-BE49-F238E27FC236}">
              <a16:creationId xmlns:a16="http://schemas.microsoft.com/office/drawing/2014/main" id="{28D87A5F-ED0B-4D64-AC27-E260D534193C}"/>
            </a:ext>
          </a:extLst>
        </xdr:cNvPr>
        <xdr:cNvSpPr txBox="1"/>
      </xdr:nvSpPr>
      <xdr:spPr>
        <a:xfrm>
          <a:off x="2726055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2001" name="TextBox 2000">
          <a:extLst>
            <a:ext uri="{FF2B5EF4-FFF2-40B4-BE49-F238E27FC236}">
              <a16:creationId xmlns:a16="http://schemas.microsoft.com/office/drawing/2014/main" id="{D9D28394-C30A-4250-A76B-8ED7A9B02858}"/>
            </a:ext>
          </a:extLst>
        </xdr:cNvPr>
        <xdr:cNvSpPr txBox="1"/>
      </xdr:nvSpPr>
      <xdr:spPr>
        <a:xfrm>
          <a:off x="2723197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839927"/>
    <xdr:sp macro="" textlink="">
      <xdr:nvSpPr>
        <xdr:cNvPr id="2002" name="TextBox 2001">
          <a:extLst>
            <a:ext uri="{FF2B5EF4-FFF2-40B4-BE49-F238E27FC236}">
              <a16:creationId xmlns:a16="http://schemas.microsoft.com/office/drawing/2014/main" id="{43A2A96D-9865-4D95-B740-327310B8F400}"/>
            </a:ext>
          </a:extLst>
        </xdr:cNvPr>
        <xdr:cNvSpPr txBox="1"/>
      </xdr:nvSpPr>
      <xdr:spPr>
        <a:xfrm>
          <a:off x="2724150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2003" name="TextBox 2002">
          <a:extLst>
            <a:ext uri="{FF2B5EF4-FFF2-40B4-BE49-F238E27FC236}">
              <a16:creationId xmlns:a16="http://schemas.microsoft.com/office/drawing/2014/main" id="{661F2483-F0F9-456E-B35C-C4BE8DF99582}"/>
            </a:ext>
          </a:extLst>
        </xdr:cNvPr>
        <xdr:cNvSpPr txBox="1"/>
      </xdr:nvSpPr>
      <xdr:spPr>
        <a:xfrm>
          <a:off x="2723197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382727"/>
    <xdr:sp macro="" textlink="">
      <xdr:nvSpPr>
        <xdr:cNvPr id="2004" name="TextBox 2003">
          <a:extLst>
            <a:ext uri="{FF2B5EF4-FFF2-40B4-BE49-F238E27FC236}">
              <a16:creationId xmlns:a16="http://schemas.microsoft.com/office/drawing/2014/main" id="{6A7C9702-FEFF-49C5-BF0F-98A1F3CA1EF7}"/>
            </a:ext>
          </a:extLst>
        </xdr:cNvPr>
        <xdr:cNvSpPr txBox="1"/>
      </xdr:nvSpPr>
      <xdr:spPr>
        <a:xfrm>
          <a:off x="2724150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1333500</xdr:colOff>
      <xdr:row>0</xdr:row>
      <xdr:rowOff>0</xdr:rowOff>
    </xdr:from>
    <xdr:ext cx="65" cy="1222654"/>
    <xdr:sp macro="" textlink="">
      <xdr:nvSpPr>
        <xdr:cNvPr id="2005" name="TextBox 2004">
          <a:extLst>
            <a:ext uri="{FF2B5EF4-FFF2-40B4-BE49-F238E27FC236}">
              <a16:creationId xmlns:a16="http://schemas.microsoft.com/office/drawing/2014/main" id="{FAE19203-2F6C-4F56-A10C-11CDD58ED49E}"/>
            </a:ext>
          </a:extLst>
        </xdr:cNvPr>
        <xdr:cNvSpPr txBox="1"/>
      </xdr:nvSpPr>
      <xdr:spPr>
        <a:xfrm>
          <a:off x="2726055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2006" name="TextBox 2005">
          <a:extLst>
            <a:ext uri="{FF2B5EF4-FFF2-40B4-BE49-F238E27FC236}">
              <a16:creationId xmlns:a16="http://schemas.microsoft.com/office/drawing/2014/main" id="{09843428-FBD1-4745-BF52-1D2AA7AA7BD8}"/>
            </a:ext>
          </a:extLst>
        </xdr:cNvPr>
        <xdr:cNvSpPr txBox="1"/>
      </xdr:nvSpPr>
      <xdr:spPr>
        <a:xfrm>
          <a:off x="2723197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839927"/>
    <xdr:sp macro="" textlink="">
      <xdr:nvSpPr>
        <xdr:cNvPr id="2007" name="TextBox 2006">
          <a:extLst>
            <a:ext uri="{FF2B5EF4-FFF2-40B4-BE49-F238E27FC236}">
              <a16:creationId xmlns:a16="http://schemas.microsoft.com/office/drawing/2014/main" id="{7928492F-99D4-40B0-B3B9-DBF22E68586E}"/>
            </a:ext>
          </a:extLst>
        </xdr:cNvPr>
        <xdr:cNvSpPr txBox="1"/>
      </xdr:nvSpPr>
      <xdr:spPr>
        <a:xfrm>
          <a:off x="2724150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2008" name="TextBox 2007">
          <a:extLst>
            <a:ext uri="{FF2B5EF4-FFF2-40B4-BE49-F238E27FC236}">
              <a16:creationId xmlns:a16="http://schemas.microsoft.com/office/drawing/2014/main" id="{BC475F05-5505-421D-80E1-EE06A757591B}"/>
            </a:ext>
          </a:extLst>
        </xdr:cNvPr>
        <xdr:cNvSpPr txBox="1"/>
      </xdr:nvSpPr>
      <xdr:spPr>
        <a:xfrm>
          <a:off x="2723197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382727"/>
    <xdr:sp macro="" textlink="">
      <xdr:nvSpPr>
        <xdr:cNvPr id="2009" name="TextBox 2008">
          <a:extLst>
            <a:ext uri="{FF2B5EF4-FFF2-40B4-BE49-F238E27FC236}">
              <a16:creationId xmlns:a16="http://schemas.microsoft.com/office/drawing/2014/main" id="{CE0116CE-F317-459F-9DC3-A2E4F5196211}"/>
            </a:ext>
          </a:extLst>
        </xdr:cNvPr>
        <xdr:cNvSpPr txBox="1"/>
      </xdr:nvSpPr>
      <xdr:spPr>
        <a:xfrm>
          <a:off x="2724150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1333500</xdr:colOff>
      <xdr:row>0</xdr:row>
      <xdr:rowOff>0</xdr:rowOff>
    </xdr:from>
    <xdr:ext cx="65" cy="1222654"/>
    <xdr:sp macro="" textlink="">
      <xdr:nvSpPr>
        <xdr:cNvPr id="2010" name="TextBox 2009">
          <a:extLst>
            <a:ext uri="{FF2B5EF4-FFF2-40B4-BE49-F238E27FC236}">
              <a16:creationId xmlns:a16="http://schemas.microsoft.com/office/drawing/2014/main" id="{BB70C838-ADDC-447E-8D96-DE3041766E90}"/>
            </a:ext>
          </a:extLst>
        </xdr:cNvPr>
        <xdr:cNvSpPr txBox="1"/>
      </xdr:nvSpPr>
      <xdr:spPr>
        <a:xfrm>
          <a:off x="2726055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2011" name="TextBox 2010">
          <a:extLst>
            <a:ext uri="{FF2B5EF4-FFF2-40B4-BE49-F238E27FC236}">
              <a16:creationId xmlns:a16="http://schemas.microsoft.com/office/drawing/2014/main" id="{F8F8477C-075D-487D-A0E3-2EC7B1753FCE}"/>
            </a:ext>
          </a:extLst>
        </xdr:cNvPr>
        <xdr:cNvSpPr txBox="1"/>
      </xdr:nvSpPr>
      <xdr:spPr>
        <a:xfrm>
          <a:off x="2723197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839927"/>
    <xdr:sp macro="" textlink="">
      <xdr:nvSpPr>
        <xdr:cNvPr id="2012" name="TextBox 2011">
          <a:extLst>
            <a:ext uri="{FF2B5EF4-FFF2-40B4-BE49-F238E27FC236}">
              <a16:creationId xmlns:a16="http://schemas.microsoft.com/office/drawing/2014/main" id="{2B98CB8B-DBB5-4686-BE2A-8035F2754CE9}"/>
            </a:ext>
          </a:extLst>
        </xdr:cNvPr>
        <xdr:cNvSpPr txBox="1"/>
      </xdr:nvSpPr>
      <xdr:spPr>
        <a:xfrm>
          <a:off x="2724150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2013" name="TextBox 2012">
          <a:extLst>
            <a:ext uri="{FF2B5EF4-FFF2-40B4-BE49-F238E27FC236}">
              <a16:creationId xmlns:a16="http://schemas.microsoft.com/office/drawing/2014/main" id="{801822D1-9B1D-44FF-93FD-FA98BA0CA6BD}"/>
            </a:ext>
          </a:extLst>
        </xdr:cNvPr>
        <xdr:cNvSpPr txBox="1"/>
      </xdr:nvSpPr>
      <xdr:spPr>
        <a:xfrm>
          <a:off x="2723197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382727"/>
    <xdr:sp macro="" textlink="">
      <xdr:nvSpPr>
        <xdr:cNvPr id="2014" name="TextBox 2013">
          <a:extLst>
            <a:ext uri="{FF2B5EF4-FFF2-40B4-BE49-F238E27FC236}">
              <a16:creationId xmlns:a16="http://schemas.microsoft.com/office/drawing/2014/main" id="{DCB4597B-6FF6-4E94-A2FD-66D2798C6FCC}"/>
            </a:ext>
          </a:extLst>
        </xdr:cNvPr>
        <xdr:cNvSpPr txBox="1"/>
      </xdr:nvSpPr>
      <xdr:spPr>
        <a:xfrm>
          <a:off x="2724150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1333500</xdr:colOff>
      <xdr:row>0</xdr:row>
      <xdr:rowOff>0</xdr:rowOff>
    </xdr:from>
    <xdr:ext cx="65" cy="1222654"/>
    <xdr:sp macro="" textlink="">
      <xdr:nvSpPr>
        <xdr:cNvPr id="2015" name="TextBox 2014">
          <a:extLst>
            <a:ext uri="{FF2B5EF4-FFF2-40B4-BE49-F238E27FC236}">
              <a16:creationId xmlns:a16="http://schemas.microsoft.com/office/drawing/2014/main" id="{87556900-DEC0-46E7-BC7C-457EE78E7C1E}"/>
            </a:ext>
          </a:extLst>
        </xdr:cNvPr>
        <xdr:cNvSpPr txBox="1"/>
      </xdr:nvSpPr>
      <xdr:spPr>
        <a:xfrm>
          <a:off x="2726055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2016" name="TextBox 2015">
          <a:extLst>
            <a:ext uri="{FF2B5EF4-FFF2-40B4-BE49-F238E27FC236}">
              <a16:creationId xmlns:a16="http://schemas.microsoft.com/office/drawing/2014/main" id="{53CC15FA-9064-4CCF-9A63-EC3740A736D9}"/>
            </a:ext>
          </a:extLst>
        </xdr:cNvPr>
        <xdr:cNvSpPr txBox="1"/>
      </xdr:nvSpPr>
      <xdr:spPr>
        <a:xfrm>
          <a:off x="2723197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839927"/>
    <xdr:sp macro="" textlink="">
      <xdr:nvSpPr>
        <xdr:cNvPr id="2017" name="TextBox 2016">
          <a:extLst>
            <a:ext uri="{FF2B5EF4-FFF2-40B4-BE49-F238E27FC236}">
              <a16:creationId xmlns:a16="http://schemas.microsoft.com/office/drawing/2014/main" id="{03C18694-75D2-4ADA-821F-BB65EF606586}"/>
            </a:ext>
          </a:extLst>
        </xdr:cNvPr>
        <xdr:cNvSpPr txBox="1"/>
      </xdr:nvSpPr>
      <xdr:spPr>
        <a:xfrm>
          <a:off x="2724150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2018" name="TextBox 2017">
          <a:extLst>
            <a:ext uri="{FF2B5EF4-FFF2-40B4-BE49-F238E27FC236}">
              <a16:creationId xmlns:a16="http://schemas.microsoft.com/office/drawing/2014/main" id="{DBA44481-1AE0-4143-AA1D-008AF0D304FE}"/>
            </a:ext>
          </a:extLst>
        </xdr:cNvPr>
        <xdr:cNvSpPr txBox="1"/>
      </xdr:nvSpPr>
      <xdr:spPr>
        <a:xfrm>
          <a:off x="2723197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382727"/>
    <xdr:sp macro="" textlink="">
      <xdr:nvSpPr>
        <xdr:cNvPr id="2019" name="TextBox 2018">
          <a:extLst>
            <a:ext uri="{FF2B5EF4-FFF2-40B4-BE49-F238E27FC236}">
              <a16:creationId xmlns:a16="http://schemas.microsoft.com/office/drawing/2014/main" id="{8A2E8773-63D5-4082-93D6-226C68902EC2}"/>
            </a:ext>
          </a:extLst>
        </xdr:cNvPr>
        <xdr:cNvSpPr txBox="1"/>
      </xdr:nvSpPr>
      <xdr:spPr>
        <a:xfrm>
          <a:off x="2724150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1333500</xdr:colOff>
      <xdr:row>0</xdr:row>
      <xdr:rowOff>0</xdr:rowOff>
    </xdr:from>
    <xdr:ext cx="65" cy="1222654"/>
    <xdr:sp macro="" textlink="">
      <xdr:nvSpPr>
        <xdr:cNvPr id="2020" name="TextBox 2019">
          <a:extLst>
            <a:ext uri="{FF2B5EF4-FFF2-40B4-BE49-F238E27FC236}">
              <a16:creationId xmlns:a16="http://schemas.microsoft.com/office/drawing/2014/main" id="{0061FD2E-4FAA-4BE4-9153-FAA82B4E077C}"/>
            </a:ext>
          </a:extLst>
        </xdr:cNvPr>
        <xdr:cNvSpPr txBox="1"/>
      </xdr:nvSpPr>
      <xdr:spPr>
        <a:xfrm>
          <a:off x="2726055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2021" name="TextBox 2020">
          <a:extLst>
            <a:ext uri="{FF2B5EF4-FFF2-40B4-BE49-F238E27FC236}">
              <a16:creationId xmlns:a16="http://schemas.microsoft.com/office/drawing/2014/main" id="{D13520C4-E98A-4DD6-8F3D-9FA6CA84EA49}"/>
            </a:ext>
          </a:extLst>
        </xdr:cNvPr>
        <xdr:cNvSpPr txBox="1"/>
      </xdr:nvSpPr>
      <xdr:spPr>
        <a:xfrm>
          <a:off x="2723197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839927"/>
    <xdr:sp macro="" textlink="">
      <xdr:nvSpPr>
        <xdr:cNvPr id="2022" name="TextBox 2021">
          <a:extLst>
            <a:ext uri="{FF2B5EF4-FFF2-40B4-BE49-F238E27FC236}">
              <a16:creationId xmlns:a16="http://schemas.microsoft.com/office/drawing/2014/main" id="{EB069155-844E-4EA2-A56E-F71DFB01CE19}"/>
            </a:ext>
          </a:extLst>
        </xdr:cNvPr>
        <xdr:cNvSpPr txBox="1"/>
      </xdr:nvSpPr>
      <xdr:spPr>
        <a:xfrm>
          <a:off x="2724150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2023" name="TextBox 2022">
          <a:extLst>
            <a:ext uri="{FF2B5EF4-FFF2-40B4-BE49-F238E27FC236}">
              <a16:creationId xmlns:a16="http://schemas.microsoft.com/office/drawing/2014/main" id="{E1A2EF1C-7E86-43BC-9FBD-684CAFF6AA73}"/>
            </a:ext>
          </a:extLst>
        </xdr:cNvPr>
        <xdr:cNvSpPr txBox="1"/>
      </xdr:nvSpPr>
      <xdr:spPr>
        <a:xfrm>
          <a:off x="2723197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382727"/>
    <xdr:sp macro="" textlink="">
      <xdr:nvSpPr>
        <xdr:cNvPr id="2024" name="TextBox 2023">
          <a:extLst>
            <a:ext uri="{FF2B5EF4-FFF2-40B4-BE49-F238E27FC236}">
              <a16:creationId xmlns:a16="http://schemas.microsoft.com/office/drawing/2014/main" id="{EF075655-CE4E-478C-9424-ADC3F05774E1}"/>
            </a:ext>
          </a:extLst>
        </xdr:cNvPr>
        <xdr:cNvSpPr txBox="1"/>
      </xdr:nvSpPr>
      <xdr:spPr>
        <a:xfrm>
          <a:off x="2724150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1333500</xdr:colOff>
      <xdr:row>0</xdr:row>
      <xdr:rowOff>0</xdr:rowOff>
    </xdr:from>
    <xdr:ext cx="65" cy="1222654"/>
    <xdr:sp macro="" textlink="">
      <xdr:nvSpPr>
        <xdr:cNvPr id="2025" name="TextBox 2024">
          <a:extLst>
            <a:ext uri="{FF2B5EF4-FFF2-40B4-BE49-F238E27FC236}">
              <a16:creationId xmlns:a16="http://schemas.microsoft.com/office/drawing/2014/main" id="{95A6CF30-398C-4DD2-B3E0-CEA78DDEDF85}"/>
            </a:ext>
          </a:extLst>
        </xdr:cNvPr>
        <xdr:cNvSpPr txBox="1"/>
      </xdr:nvSpPr>
      <xdr:spPr>
        <a:xfrm>
          <a:off x="2726055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2026" name="TextBox 2025">
          <a:extLst>
            <a:ext uri="{FF2B5EF4-FFF2-40B4-BE49-F238E27FC236}">
              <a16:creationId xmlns:a16="http://schemas.microsoft.com/office/drawing/2014/main" id="{4D4B0043-3CD5-4D64-B0C1-489B1EC4E6CF}"/>
            </a:ext>
          </a:extLst>
        </xdr:cNvPr>
        <xdr:cNvSpPr txBox="1"/>
      </xdr:nvSpPr>
      <xdr:spPr>
        <a:xfrm>
          <a:off x="2723197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839927"/>
    <xdr:sp macro="" textlink="">
      <xdr:nvSpPr>
        <xdr:cNvPr id="2027" name="TextBox 2026">
          <a:extLst>
            <a:ext uri="{FF2B5EF4-FFF2-40B4-BE49-F238E27FC236}">
              <a16:creationId xmlns:a16="http://schemas.microsoft.com/office/drawing/2014/main" id="{281B9122-C63C-41D4-B13A-DC93F83B66DB}"/>
            </a:ext>
          </a:extLst>
        </xdr:cNvPr>
        <xdr:cNvSpPr txBox="1"/>
      </xdr:nvSpPr>
      <xdr:spPr>
        <a:xfrm>
          <a:off x="2724150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2028" name="TextBox 2027">
          <a:extLst>
            <a:ext uri="{FF2B5EF4-FFF2-40B4-BE49-F238E27FC236}">
              <a16:creationId xmlns:a16="http://schemas.microsoft.com/office/drawing/2014/main" id="{05C5C2E3-5411-43B5-AB41-897320745375}"/>
            </a:ext>
          </a:extLst>
        </xdr:cNvPr>
        <xdr:cNvSpPr txBox="1"/>
      </xdr:nvSpPr>
      <xdr:spPr>
        <a:xfrm>
          <a:off x="2723197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382727"/>
    <xdr:sp macro="" textlink="">
      <xdr:nvSpPr>
        <xdr:cNvPr id="2029" name="TextBox 2028">
          <a:extLst>
            <a:ext uri="{FF2B5EF4-FFF2-40B4-BE49-F238E27FC236}">
              <a16:creationId xmlns:a16="http://schemas.microsoft.com/office/drawing/2014/main" id="{92B1577D-17A9-4940-B426-ACE0773BB1BF}"/>
            </a:ext>
          </a:extLst>
        </xdr:cNvPr>
        <xdr:cNvSpPr txBox="1"/>
      </xdr:nvSpPr>
      <xdr:spPr>
        <a:xfrm>
          <a:off x="2724150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1333500</xdr:colOff>
      <xdr:row>0</xdr:row>
      <xdr:rowOff>0</xdr:rowOff>
    </xdr:from>
    <xdr:ext cx="65" cy="1222654"/>
    <xdr:sp macro="" textlink="">
      <xdr:nvSpPr>
        <xdr:cNvPr id="2030" name="TextBox 2029">
          <a:extLst>
            <a:ext uri="{FF2B5EF4-FFF2-40B4-BE49-F238E27FC236}">
              <a16:creationId xmlns:a16="http://schemas.microsoft.com/office/drawing/2014/main" id="{C64A5592-5781-4951-90C5-67019A2D8698}"/>
            </a:ext>
          </a:extLst>
        </xdr:cNvPr>
        <xdr:cNvSpPr txBox="1"/>
      </xdr:nvSpPr>
      <xdr:spPr>
        <a:xfrm>
          <a:off x="2726055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2031" name="TextBox 2030">
          <a:extLst>
            <a:ext uri="{FF2B5EF4-FFF2-40B4-BE49-F238E27FC236}">
              <a16:creationId xmlns:a16="http://schemas.microsoft.com/office/drawing/2014/main" id="{60AE9B3D-1546-44D5-BB4E-F08C6798694A}"/>
            </a:ext>
          </a:extLst>
        </xdr:cNvPr>
        <xdr:cNvSpPr txBox="1"/>
      </xdr:nvSpPr>
      <xdr:spPr>
        <a:xfrm>
          <a:off x="2723197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839927"/>
    <xdr:sp macro="" textlink="">
      <xdr:nvSpPr>
        <xdr:cNvPr id="2032" name="TextBox 2031">
          <a:extLst>
            <a:ext uri="{FF2B5EF4-FFF2-40B4-BE49-F238E27FC236}">
              <a16:creationId xmlns:a16="http://schemas.microsoft.com/office/drawing/2014/main" id="{3E2E3961-C8F2-4D03-BFE2-986D5B992A9C}"/>
            </a:ext>
          </a:extLst>
        </xdr:cNvPr>
        <xdr:cNvSpPr txBox="1"/>
      </xdr:nvSpPr>
      <xdr:spPr>
        <a:xfrm>
          <a:off x="2724150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2033" name="TextBox 2032">
          <a:extLst>
            <a:ext uri="{FF2B5EF4-FFF2-40B4-BE49-F238E27FC236}">
              <a16:creationId xmlns:a16="http://schemas.microsoft.com/office/drawing/2014/main" id="{60536956-3EFD-450E-A985-9A741EDE6C0A}"/>
            </a:ext>
          </a:extLst>
        </xdr:cNvPr>
        <xdr:cNvSpPr txBox="1"/>
      </xdr:nvSpPr>
      <xdr:spPr>
        <a:xfrm>
          <a:off x="2723197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382727"/>
    <xdr:sp macro="" textlink="">
      <xdr:nvSpPr>
        <xdr:cNvPr id="2034" name="TextBox 2033">
          <a:extLst>
            <a:ext uri="{FF2B5EF4-FFF2-40B4-BE49-F238E27FC236}">
              <a16:creationId xmlns:a16="http://schemas.microsoft.com/office/drawing/2014/main" id="{77E8BB64-54E3-415E-802D-9B5863F7E3BE}"/>
            </a:ext>
          </a:extLst>
        </xdr:cNvPr>
        <xdr:cNvSpPr txBox="1"/>
      </xdr:nvSpPr>
      <xdr:spPr>
        <a:xfrm>
          <a:off x="2724150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1333500</xdr:colOff>
      <xdr:row>0</xdr:row>
      <xdr:rowOff>0</xdr:rowOff>
    </xdr:from>
    <xdr:ext cx="65" cy="1222654"/>
    <xdr:sp macro="" textlink="">
      <xdr:nvSpPr>
        <xdr:cNvPr id="2035" name="TextBox 2034">
          <a:extLst>
            <a:ext uri="{FF2B5EF4-FFF2-40B4-BE49-F238E27FC236}">
              <a16:creationId xmlns:a16="http://schemas.microsoft.com/office/drawing/2014/main" id="{111B57BC-6215-4AA9-A8EE-9A067EE7C02B}"/>
            </a:ext>
          </a:extLst>
        </xdr:cNvPr>
        <xdr:cNvSpPr txBox="1"/>
      </xdr:nvSpPr>
      <xdr:spPr>
        <a:xfrm>
          <a:off x="2726055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2036" name="TextBox 2035">
          <a:extLst>
            <a:ext uri="{FF2B5EF4-FFF2-40B4-BE49-F238E27FC236}">
              <a16:creationId xmlns:a16="http://schemas.microsoft.com/office/drawing/2014/main" id="{17C35AA9-9E5E-4245-AEE3-6372FA47915F}"/>
            </a:ext>
          </a:extLst>
        </xdr:cNvPr>
        <xdr:cNvSpPr txBox="1"/>
      </xdr:nvSpPr>
      <xdr:spPr>
        <a:xfrm>
          <a:off x="2723197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839927"/>
    <xdr:sp macro="" textlink="">
      <xdr:nvSpPr>
        <xdr:cNvPr id="2037" name="TextBox 2036">
          <a:extLst>
            <a:ext uri="{FF2B5EF4-FFF2-40B4-BE49-F238E27FC236}">
              <a16:creationId xmlns:a16="http://schemas.microsoft.com/office/drawing/2014/main" id="{7C8A4EF5-36FD-4EF5-AB8F-5DE36BB7634F}"/>
            </a:ext>
          </a:extLst>
        </xdr:cNvPr>
        <xdr:cNvSpPr txBox="1"/>
      </xdr:nvSpPr>
      <xdr:spPr>
        <a:xfrm>
          <a:off x="2724150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2038" name="TextBox 2037">
          <a:extLst>
            <a:ext uri="{FF2B5EF4-FFF2-40B4-BE49-F238E27FC236}">
              <a16:creationId xmlns:a16="http://schemas.microsoft.com/office/drawing/2014/main" id="{1BB0B594-6816-44DE-8767-F3CF25527471}"/>
            </a:ext>
          </a:extLst>
        </xdr:cNvPr>
        <xdr:cNvSpPr txBox="1"/>
      </xdr:nvSpPr>
      <xdr:spPr>
        <a:xfrm>
          <a:off x="2723197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382727"/>
    <xdr:sp macro="" textlink="">
      <xdr:nvSpPr>
        <xdr:cNvPr id="2039" name="TextBox 2038">
          <a:extLst>
            <a:ext uri="{FF2B5EF4-FFF2-40B4-BE49-F238E27FC236}">
              <a16:creationId xmlns:a16="http://schemas.microsoft.com/office/drawing/2014/main" id="{48BEA72D-6678-495A-B5DE-8D8736133783}"/>
            </a:ext>
          </a:extLst>
        </xdr:cNvPr>
        <xdr:cNvSpPr txBox="1"/>
      </xdr:nvSpPr>
      <xdr:spPr>
        <a:xfrm>
          <a:off x="2724150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1333500</xdr:colOff>
      <xdr:row>0</xdr:row>
      <xdr:rowOff>0</xdr:rowOff>
    </xdr:from>
    <xdr:ext cx="65" cy="1222654"/>
    <xdr:sp macro="" textlink="">
      <xdr:nvSpPr>
        <xdr:cNvPr id="2040" name="TextBox 2039">
          <a:extLst>
            <a:ext uri="{FF2B5EF4-FFF2-40B4-BE49-F238E27FC236}">
              <a16:creationId xmlns:a16="http://schemas.microsoft.com/office/drawing/2014/main" id="{95892C79-79F5-43A9-90AD-3569544666F0}"/>
            </a:ext>
          </a:extLst>
        </xdr:cNvPr>
        <xdr:cNvSpPr txBox="1"/>
      </xdr:nvSpPr>
      <xdr:spPr>
        <a:xfrm>
          <a:off x="2726055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2041" name="TextBox 2040">
          <a:extLst>
            <a:ext uri="{FF2B5EF4-FFF2-40B4-BE49-F238E27FC236}">
              <a16:creationId xmlns:a16="http://schemas.microsoft.com/office/drawing/2014/main" id="{C871699B-9FF8-43CB-91A4-A9B218F8A683}"/>
            </a:ext>
          </a:extLst>
        </xdr:cNvPr>
        <xdr:cNvSpPr txBox="1"/>
      </xdr:nvSpPr>
      <xdr:spPr>
        <a:xfrm>
          <a:off x="2723197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839927"/>
    <xdr:sp macro="" textlink="">
      <xdr:nvSpPr>
        <xdr:cNvPr id="2042" name="TextBox 2041">
          <a:extLst>
            <a:ext uri="{FF2B5EF4-FFF2-40B4-BE49-F238E27FC236}">
              <a16:creationId xmlns:a16="http://schemas.microsoft.com/office/drawing/2014/main" id="{6C5CD0F2-3AE7-4E37-81B1-7AE2BE091728}"/>
            </a:ext>
          </a:extLst>
        </xdr:cNvPr>
        <xdr:cNvSpPr txBox="1"/>
      </xdr:nvSpPr>
      <xdr:spPr>
        <a:xfrm>
          <a:off x="2724150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2043" name="TextBox 2042">
          <a:extLst>
            <a:ext uri="{FF2B5EF4-FFF2-40B4-BE49-F238E27FC236}">
              <a16:creationId xmlns:a16="http://schemas.microsoft.com/office/drawing/2014/main" id="{681D0097-8FF9-49CC-826D-11B2B39D3346}"/>
            </a:ext>
          </a:extLst>
        </xdr:cNvPr>
        <xdr:cNvSpPr txBox="1"/>
      </xdr:nvSpPr>
      <xdr:spPr>
        <a:xfrm>
          <a:off x="2723197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382727"/>
    <xdr:sp macro="" textlink="">
      <xdr:nvSpPr>
        <xdr:cNvPr id="2044" name="TextBox 2043">
          <a:extLst>
            <a:ext uri="{FF2B5EF4-FFF2-40B4-BE49-F238E27FC236}">
              <a16:creationId xmlns:a16="http://schemas.microsoft.com/office/drawing/2014/main" id="{A31EBF4E-C5CB-488F-812E-F1F147C3591B}"/>
            </a:ext>
          </a:extLst>
        </xdr:cNvPr>
        <xdr:cNvSpPr txBox="1"/>
      </xdr:nvSpPr>
      <xdr:spPr>
        <a:xfrm>
          <a:off x="2724150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1333500</xdr:colOff>
      <xdr:row>0</xdr:row>
      <xdr:rowOff>0</xdr:rowOff>
    </xdr:from>
    <xdr:ext cx="65" cy="1222654"/>
    <xdr:sp macro="" textlink="">
      <xdr:nvSpPr>
        <xdr:cNvPr id="2045" name="TextBox 2044">
          <a:extLst>
            <a:ext uri="{FF2B5EF4-FFF2-40B4-BE49-F238E27FC236}">
              <a16:creationId xmlns:a16="http://schemas.microsoft.com/office/drawing/2014/main" id="{AF5AA932-7983-48DA-A046-C6A7C1F67073}"/>
            </a:ext>
          </a:extLst>
        </xdr:cNvPr>
        <xdr:cNvSpPr txBox="1"/>
      </xdr:nvSpPr>
      <xdr:spPr>
        <a:xfrm>
          <a:off x="2726055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2046" name="TextBox 2045">
          <a:extLst>
            <a:ext uri="{FF2B5EF4-FFF2-40B4-BE49-F238E27FC236}">
              <a16:creationId xmlns:a16="http://schemas.microsoft.com/office/drawing/2014/main" id="{630BC0D6-024D-4A26-AE66-7C4029126D19}"/>
            </a:ext>
          </a:extLst>
        </xdr:cNvPr>
        <xdr:cNvSpPr txBox="1"/>
      </xdr:nvSpPr>
      <xdr:spPr>
        <a:xfrm>
          <a:off x="2723197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839927"/>
    <xdr:sp macro="" textlink="">
      <xdr:nvSpPr>
        <xdr:cNvPr id="2047" name="TextBox 2046">
          <a:extLst>
            <a:ext uri="{FF2B5EF4-FFF2-40B4-BE49-F238E27FC236}">
              <a16:creationId xmlns:a16="http://schemas.microsoft.com/office/drawing/2014/main" id="{212B1BFC-29EB-48C6-8C98-59702FB5C7E7}"/>
            </a:ext>
          </a:extLst>
        </xdr:cNvPr>
        <xdr:cNvSpPr txBox="1"/>
      </xdr:nvSpPr>
      <xdr:spPr>
        <a:xfrm>
          <a:off x="2724150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2048" name="TextBox 2047">
          <a:extLst>
            <a:ext uri="{FF2B5EF4-FFF2-40B4-BE49-F238E27FC236}">
              <a16:creationId xmlns:a16="http://schemas.microsoft.com/office/drawing/2014/main" id="{F0E2E2AC-13F8-4765-A63C-32462D90F714}"/>
            </a:ext>
          </a:extLst>
        </xdr:cNvPr>
        <xdr:cNvSpPr txBox="1"/>
      </xdr:nvSpPr>
      <xdr:spPr>
        <a:xfrm>
          <a:off x="2723197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382727"/>
    <xdr:sp macro="" textlink="">
      <xdr:nvSpPr>
        <xdr:cNvPr id="2049" name="TextBox 2048">
          <a:extLst>
            <a:ext uri="{FF2B5EF4-FFF2-40B4-BE49-F238E27FC236}">
              <a16:creationId xmlns:a16="http://schemas.microsoft.com/office/drawing/2014/main" id="{EB97AEDC-9E41-40BD-95EE-C01E5654B32D}"/>
            </a:ext>
          </a:extLst>
        </xdr:cNvPr>
        <xdr:cNvSpPr txBox="1"/>
      </xdr:nvSpPr>
      <xdr:spPr>
        <a:xfrm>
          <a:off x="2724150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1333500</xdr:colOff>
      <xdr:row>0</xdr:row>
      <xdr:rowOff>0</xdr:rowOff>
    </xdr:from>
    <xdr:ext cx="65" cy="1222654"/>
    <xdr:sp macro="" textlink="">
      <xdr:nvSpPr>
        <xdr:cNvPr id="2050" name="TextBox 2049">
          <a:extLst>
            <a:ext uri="{FF2B5EF4-FFF2-40B4-BE49-F238E27FC236}">
              <a16:creationId xmlns:a16="http://schemas.microsoft.com/office/drawing/2014/main" id="{F62622A9-23C8-4C8A-A851-5AFDB83E5D89}"/>
            </a:ext>
          </a:extLst>
        </xdr:cNvPr>
        <xdr:cNvSpPr txBox="1"/>
      </xdr:nvSpPr>
      <xdr:spPr>
        <a:xfrm>
          <a:off x="2726055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2051" name="TextBox 2050">
          <a:extLst>
            <a:ext uri="{FF2B5EF4-FFF2-40B4-BE49-F238E27FC236}">
              <a16:creationId xmlns:a16="http://schemas.microsoft.com/office/drawing/2014/main" id="{27388EFD-C912-4C13-8734-07B7A09EE51B}"/>
            </a:ext>
          </a:extLst>
        </xdr:cNvPr>
        <xdr:cNvSpPr txBox="1"/>
      </xdr:nvSpPr>
      <xdr:spPr>
        <a:xfrm>
          <a:off x="2723197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839927"/>
    <xdr:sp macro="" textlink="">
      <xdr:nvSpPr>
        <xdr:cNvPr id="2052" name="TextBox 2051">
          <a:extLst>
            <a:ext uri="{FF2B5EF4-FFF2-40B4-BE49-F238E27FC236}">
              <a16:creationId xmlns:a16="http://schemas.microsoft.com/office/drawing/2014/main" id="{E9CC409A-B1F9-4721-8160-9F3EF344213B}"/>
            </a:ext>
          </a:extLst>
        </xdr:cNvPr>
        <xdr:cNvSpPr txBox="1"/>
      </xdr:nvSpPr>
      <xdr:spPr>
        <a:xfrm>
          <a:off x="2724150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2053" name="TextBox 2052">
          <a:extLst>
            <a:ext uri="{FF2B5EF4-FFF2-40B4-BE49-F238E27FC236}">
              <a16:creationId xmlns:a16="http://schemas.microsoft.com/office/drawing/2014/main" id="{21DF6228-B9B6-4E9C-AD72-968AB2DCF444}"/>
            </a:ext>
          </a:extLst>
        </xdr:cNvPr>
        <xdr:cNvSpPr txBox="1"/>
      </xdr:nvSpPr>
      <xdr:spPr>
        <a:xfrm>
          <a:off x="2723197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382727"/>
    <xdr:sp macro="" textlink="">
      <xdr:nvSpPr>
        <xdr:cNvPr id="2054" name="TextBox 2053">
          <a:extLst>
            <a:ext uri="{FF2B5EF4-FFF2-40B4-BE49-F238E27FC236}">
              <a16:creationId xmlns:a16="http://schemas.microsoft.com/office/drawing/2014/main" id="{C6BB3B6C-6B7B-467E-AFAE-EC8452097D2B}"/>
            </a:ext>
          </a:extLst>
        </xdr:cNvPr>
        <xdr:cNvSpPr txBox="1"/>
      </xdr:nvSpPr>
      <xdr:spPr>
        <a:xfrm>
          <a:off x="2724150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1333500</xdr:colOff>
      <xdr:row>0</xdr:row>
      <xdr:rowOff>0</xdr:rowOff>
    </xdr:from>
    <xdr:ext cx="65" cy="1222654"/>
    <xdr:sp macro="" textlink="">
      <xdr:nvSpPr>
        <xdr:cNvPr id="2055" name="TextBox 2054">
          <a:extLst>
            <a:ext uri="{FF2B5EF4-FFF2-40B4-BE49-F238E27FC236}">
              <a16:creationId xmlns:a16="http://schemas.microsoft.com/office/drawing/2014/main" id="{ACB1D0BF-1BE5-44C9-A128-E403E78E72BD}"/>
            </a:ext>
          </a:extLst>
        </xdr:cNvPr>
        <xdr:cNvSpPr txBox="1"/>
      </xdr:nvSpPr>
      <xdr:spPr>
        <a:xfrm>
          <a:off x="2726055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2056" name="TextBox 2055">
          <a:extLst>
            <a:ext uri="{FF2B5EF4-FFF2-40B4-BE49-F238E27FC236}">
              <a16:creationId xmlns:a16="http://schemas.microsoft.com/office/drawing/2014/main" id="{B41E3C5C-6721-4404-AAD1-A736B10C5EE9}"/>
            </a:ext>
          </a:extLst>
        </xdr:cNvPr>
        <xdr:cNvSpPr txBox="1"/>
      </xdr:nvSpPr>
      <xdr:spPr>
        <a:xfrm>
          <a:off x="2723197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839927"/>
    <xdr:sp macro="" textlink="">
      <xdr:nvSpPr>
        <xdr:cNvPr id="2057" name="TextBox 2056">
          <a:extLst>
            <a:ext uri="{FF2B5EF4-FFF2-40B4-BE49-F238E27FC236}">
              <a16:creationId xmlns:a16="http://schemas.microsoft.com/office/drawing/2014/main" id="{4C2D1C5A-46A9-415E-87D1-191242A899DC}"/>
            </a:ext>
          </a:extLst>
        </xdr:cNvPr>
        <xdr:cNvSpPr txBox="1"/>
      </xdr:nvSpPr>
      <xdr:spPr>
        <a:xfrm>
          <a:off x="2724150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2058" name="TextBox 2057">
          <a:extLst>
            <a:ext uri="{FF2B5EF4-FFF2-40B4-BE49-F238E27FC236}">
              <a16:creationId xmlns:a16="http://schemas.microsoft.com/office/drawing/2014/main" id="{C001AFAA-07A3-47C2-8A3F-387883762A5D}"/>
            </a:ext>
          </a:extLst>
        </xdr:cNvPr>
        <xdr:cNvSpPr txBox="1"/>
      </xdr:nvSpPr>
      <xdr:spPr>
        <a:xfrm>
          <a:off x="2723197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382727"/>
    <xdr:sp macro="" textlink="">
      <xdr:nvSpPr>
        <xdr:cNvPr id="2059" name="TextBox 2058">
          <a:extLst>
            <a:ext uri="{FF2B5EF4-FFF2-40B4-BE49-F238E27FC236}">
              <a16:creationId xmlns:a16="http://schemas.microsoft.com/office/drawing/2014/main" id="{9E222E1B-6F27-4025-8D3F-44455F1692C3}"/>
            </a:ext>
          </a:extLst>
        </xdr:cNvPr>
        <xdr:cNvSpPr txBox="1"/>
      </xdr:nvSpPr>
      <xdr:spPr>
        <a:xfrm>
          <a:off x="2724150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1333500</xdr:colOff>
      <xdr:row>0</xdr:row>
      <xdr:rowOff>0</xdr:rowOff>
    </xdr:from>
    <xdr:ext cx="65" cy="1222654"/>
    <xdr:sp macro="" textlink="">
      <xdr:nvSpPr>
        <xdr:cNvPr id="2060" name="TextBox 2059">
          <a:extLst>
            <a:ext uri="{FF2B5EF4-FFF2-40B4-BE49-F238E27FC236}">
              <a16:creationId xmlns:a16="http://schemas.microsoft.com/office/drawing/2014/main" id="{07EB4E07-B0EF-48CD-AF0C-D76EE94752B7}"/>
            </a:ext>
          </a:extLst>
        </xdr:cNvPr>
        <xdr:cNvSpPr txBox="1"/>
      </xdr:nvSpPr>
      <xdr:spPr>
        <a:xfrm>
          <a:off x="2726055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2061" name="TextBox 2060">
          <a:extLst>
            <a:ext uri="{FF2B5EF4-FFF2-40B4-BE49-F238E27FC236}">
              <a16:creationId xmlns:a16="http://schemas.microsoft.com/office/drawing/2014/main" id="{0CE182D1-C0B1-42C0-87FD-069DD4CD81DC}"/>
            </a:ext>
          </a:extLst>
        </xdr:cNvPr>
        <xdr:cNvSpPr txBox="1"/>
      </xdr:nvSpPr>
      <xdr:spPr>
        <a:xfrm>
          <a:off x="2723197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839927"/>
    <xdr:sp macro="" textlink="">
      <xdr:nvSpPr>
        <xdr:cNvPr id="2062" name="TextBox 2061">
          <a:extLst>
            <a:ext uri="{FF2B5EF4-FFF2-40B4-BE49-F238E27FC236}">
              <a16:creationId xmlns:a16="http://schemas.microsoft.com/office/drawing/2014/main" id="{325E2A98-5B8B-4280-A6F8-DD5BFAE32C88}"/>
            </a:ext>
          </a:extLst>
        </xdr:cNvPr>
        <xdr:cNvSpPr txBox="1"/>
      </xdr:nvSpPr>
      <xdr:spPr>
        <a:xfrm>
          <a:off x="2724150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2063" name="TextBox 2062">
          <a:extLst>
            <a:ext uri="{FF2B5EF4-FFF2-40B4-BE49-F238E27FC236}">
              <a16:creationId xmlns:a16="http://schemas.microsoft.com/office/drawing/2014/main" id="{9CB84856-85C8-49BE-94B5-8569505DBF33}"/>
            </a:ext>
          </a:extLst>
        </xdr:cNvPr>
        <xdr:cNvSpPr txBox="1"/>
      </xdr:nvSpPr>
      <xdr:spPr>
        <a:xfrm>
          <a:off x="2723197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382727"/>
    <xdr:sp macro="" textlink="">
      <xdr:nvSpPr>
        <xdr:cNvPr id="2064" name="TextBox 2063">
          <a:extLst>
            <a:ext uri="{FF2B5EF4-FFF2-40B4-BE49-F238E27FC236}">
              <a16:creationId xmlns:a16="http://schemas.microsoft.com/office/drawing/2014/main" id="{AC6EA6D1-59A3-4049-AEE0-35711AEBD93A}"/>
            </a:ext>
          </a:extLst>
        </xdr:cNvPr>
        <xdr:cNvSpPr txBox="1"/>
      </xdr:nvSpPr>
      <xdr:spPr>
        <a:xfrm>
          <a:off x="2724150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1333500</xdr:colOff>
      <xdr:row>0</xdr:row>
      <xdr:rowOff>0</xdr:rowOff>
    </xdr:from>
    <xdr:ext cx="65" cy="1222654"/>
    <xdr:sp macro="" textlink="">
      <xdr:nvSpPr>
        <xdr:cNvPr id="2065" name="TextBox 2064">
          <a:extLst>
            <a:ext uri="{FF2B5EF4-FFF2-40B4-BE49-F238E27FC236}">
              <a16:creationId xmlns:a16="http://schemas.microsoft.com/office/drawing/2014/main" id="{60C55BD6-19CE-49A7-A201-86DDA4256F5F}"/>
            </a:ext>
          </a:extLst>
        </xdr:cNvPr>
        <xdr:cNvSpPr txBox="1"/>
      </xdr:nvSpPr>
      <xdr:spPr>
        <a:xfrm>
          <a:off x="2726055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2066" name="TextBox 2065">
          <a:extLst>
            <a:ext uri="{FF2B5EF4-FFF2-40B4-BE49-F238E27FC236}">
              <a16:creationId xmlns:a16="http://schemas.microsoft.com/office/drawing/2014/main" id="{F99F18B0-77D2-4213-937B-D2BD4AA5F7BB}"/>
            </a:ext>
          </a:extLst>
        </xdr:cNvPr>
        <xdr:cNvSpPr txBox="1"/>
      </xdr:nvSpPr>
      <xdr:spPr>
        <a:xfrm>
          <a:off x="2723197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839927"/>
    <xdr:sp macro="" textlink="">
      <xdr:nvSpPr>
        <xdr:cNvPr id="2067" name="TextBox 2066">
          <a:extLst>
            <a:ext uri="{FF2B5EF4-FFF2-40B4-BE49-F238E27FC236}">
              <a16:creationId xmlns:a16="http://schemas.microsoft.com/office/drawing/2014/main" id="{BE8BEAD3-875F-4A13-8B20-E7DEA435E744}"/>
            </a:ext>
          </a:extLst>
        </xdr:cNvPr>
        <xdr:cNvSpPr txBox="1"/>
      </xdr:nvSpPr>
      <xdr:spPr>
        <a:xfrm>
          <a:off x="2724150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2068" name="TextBox 2067">
          <a:extLst>
            <a:ext uri="{FF2B5EF4-FFF2-40B4-BE49-F238E27FC236}">
              <a16:creationId xmlns:a16="http://schemas.microsoft.com/office/drawing/2014/main" id="{2D775858-6107-4199-8EA9-80FDA6A84D9F}"/>
            </a:ext>
          </a:extLst>
        </xdr:cNvPr>
        <xdr:cNvSpPr txBox="1"/>
      </xdr:nvSpPr>
      <xdr:spPr>
        <a:xfrm>
          <a:off x="2723197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382727"/>
    <xdr:sp macro="" textlink="">
      <xdr:nvSpPr>
        <xdr:cNvPr id="2069" name="TextBox 2068">
          <a:extLst>
            <a:ext uri="{FF2B5EF4-FFF2-40B4-BE49-F238E27FC236}">
              <a16:creationId xmlns:a16="http://schemas.microsoft.com/office/drawing/2014/main" id="{028230E9-56F9-40DB-B5C8-BDBC50C69E53}"/>
            </a:ext>
          </a:extLst>
        </xdr:cNvPr>
        <xdr:cNvSpPr txBox="1"/>
      </xdr:nvSpPr>
      <xdr:spPr>
        <a:xfrm>
          <a:off x="2724150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1333500</xdr:colOff>
      <xdr:row>0</xdr:row>
      <xdr:rowOff>0</xdr:rowOff>
    </xdr:from>
    <xdr:ext cx="65" cy="1222654"/>
    <xdr:sp macro="" textlink="">
      <xdr:nvSpPr>
        <xdr:cNvPr id="2070" name="TextBox 2069">
          <a:extLst>
            <a:ext uri="{FF2B5EF4-FFF2-40B4-BE49-F238E27FC236}">
              <a16:creationId xmlns:a16="http://schemas.microsoft.com/office/drawing/2014/main" id="{6E27A127-87D0-4E27-BE34-6FA1BEC0272F}"/>
            </a:ext>
          </a:extLst>
        </xdr:cNvPr>
        <xdr:cNvSpPr txBox="1"/>
      </xdr:nvSpPr>
      <xdr:spPr>
        <a:xfrm>
          <a:off x="2726055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2071" name="TextBox 2070">
          <a:extLst>
            <a:ext uri="{FF2B5EF4-FFF2-40B4-BE49-F238E27FC236}">
              <a16:creationId xmlns:a16="http://schemas.microsoft.com/office/drawing/2014/main" id="{E8DCC6C1-4929-4FDF-A567-A4F65A1C5C71}"/>
            </a:ext>
          </a:extLst>
        </xdr:cNvPr>
        <xdr:cNvSpPr txBox="1"/>
      </xdr:nvSpPr>
      <xdr:spPr>
        <a:xfrm>
          <a:off x="2723197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839927"/>
    <xdr:sp macro="" textlink="">
      <xdr:nvSpPr>
        <xdr:cNvPr id="2072" name="TextBox 2071">
          <a:extLst>
            <a:ext uri="{FF2B5EF4-FFF2-40B4-BE49-F238E27FC236}">
              <a16:creationId xmlns:a16="http://schemas.microsoft.com/office/drawing/2014/main" id="{2B519393-F754-44D8-A0D3-12B647981254}"/>
            </a:ext>
          </a:extLst>
        </xdr:cNvPr>
        <xdr:cNvSpPr txBox="1"/>
      </xdr:nvSpPr>
      <xdr:spPr>
        <a:xfrm>
          <a:off x="2724150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2073" name="TextBox 2072">
          <a:extLst>
            <a:ext uri="{FF2B5EF4-FFF2-40B4-BE49-F238E27FC236}">
              <a16:creationId xmlns:a16="http://schemas.microsoft.com/office/drawing/2014/main" id="{260C94C0-1416-4B36-B4A7-C5FB4F759F35}"/>
            </a:ext>
          </a:extLst>
        </xdr:cNvPr>
        <xdr:cNvSpPr txBox="1"/>
      </xdr:nvSpPr>
      <xdr:spPr>
        <a:xfrm>
          <a:off x="2723197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382727"/>
    <xdr:sp macro="" textlink="">
      <xdr:nvSpPr>
        <xdr:cNvPr id="2074" name="TextBox 2073">
          <a:extLst>
            <a:ext uri="{FF2B5EF4-FFF2-40B4-BE49-F238E27FC236}">
              <a16:creationId xmlns:a16="http://schemas.microsoft.com/office/drawing/2014/main" id="{0438AF82-42C5-44FF-B6AE-6EAE116DA428}"/>
            </a:ext>
          </a:extLst>
        </xdr:cNvPr>
        <xdr:cNvSpPr txBox="1"/>
      </xdr:nvSpPr>
      <xdr:spPr>
        <a:xfrm>
          <a:off x="2724150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1333500</xdr:colOff>
      <xdr:row>0</xdr:row>
      <xdr:rowOff>0</xdr:rowOff>
    </xdr:from>
    <xdr:ext cx="65" cy="1222654"/>
    <xdr:sp macro="" textlink="">
      <xdr:nvSpPr>
        <xdr:cNvPr id="2075" name="TextBox 2074">
          <a:extLst>
            <a:ext uri="{FF2B5EF4-FFF2-40B4-BE49-F238E27FC236}">
              <a16:creationId xmlns:a16="http://schemas.microsoft.com/office/drawing/2014/main" id="{24C7C0F6-9604-4DAC-94BA-29FA95AD0DB5}"/>
            </a:ext>
          </a:extLst>
        </xdr:cNvPr>
        <xdr:cNvSpPr txBox="1"/>
      </xdr:nvSpPr>
      <xdr:spPr>
        <a:xfrm>
          <a:off x="2726055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2076" name="TextBox 2075">
          <a:extLst>
            <a:ext uri="{FF2B5EF4-FFF2-40B4-BE49-F238E27FC236}">
              <a16:creationId xmlns:a16="http://schemas.microsoft.com/office/drawing/2014/main" id="{07D3E44B-27BD-4F60-A9E0-397D715F1C14}"/>
            </a:ext>
          </a:extLst>
        </xdr:cNvPr>
        <xdr:cNvSpPr txBox="1"/>
      </xdr:nvSpPr>
      <xdr:spPr>
        <a:xfrm>
          <a:off x="2723197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839927"/>
    <xdr:sp macro="" textlink="">
      <xdr:nvSpPr>
        <xdr:cNvPr id="2077" name="TextBox 2076">
          <a:extLst>
            <a:ext uri="{FF2B5EF4-FFF2-40B4-BE49-F238E27FC236}">
              <a16:creationId xmlns:a16="http://schemas.microsoft.com/office/drawing/2014/main" id="{C3FF94F7-C343-4003-BF2B-CE38EE8558F0}"/>
            </a:ext>
          </a:extLst>
        </xdr:cNvPr>
        <xdr:cNvSpPr txBox="1"/>
      </xdr:nvSpPr>
      <xdr:spPr>
        <a:xfrm>
          <a:off x="2724150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2078" name="TextBox 2077">
          <a:extLst>
            <a:ext uri="{FF2B5EF4-FFF2-40B4-BE49-F238E27FC236}">
              <a16:creationId xmlns:a16="http://schemas.microsoft.com/office/drawing/2014/main" id="{AC7080DC-1F98-4798-8986-6B211341B33A}"/>
            </a:ext>
          </a:extLst>
        </xdr:cNvPr>
        <xdr:cNvSpPr txBox="1"/>
      </xdr:nvSpPr>
      <xdr:spPr>
        <a:xfrm>
          <a:off x="2723197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382727"/>
    <xdr:sp macro="" textlink="">
      <xdr:nvSpPr>
        <xdr:cNvPr id="2079" name="TextBox 2078">
          <a:extLst>
            <a:ext uri="{FF2B5EF4-FFF2-40B4-BE49-F238E27FC236}">
              <a16:creationId xmlns:a16="http://schemas.microsoft.com/office/drawing/2014/main" id="{81F46325-454E-489D-A205-115639A7D6FE}"/>
            </a:ext>
          </a:extLst>
        </xdr:cNvPr>
        <xdr:cNvSpPr txBox="1"/>
      </xdr:nvSpPr>
      <xdr:spPr>
        <a:xfrm>
          <a:off x="2724150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1333500</xdr:colOff>
      <xdr:row>0</xdr:row>
      <xdr:rowOff>0</xdr:rowOff>
    </xdr:from>
    <xdr:ext cx="65" cy="1222654"/>
    <xdr:sp macro="" textlink="">
      <xdr:nvSpPr>
        <xdr:cNvPr id="2080" name="TextBox 2079">
          <a:extLst>
            <a:ext uri="{FF2B5EF4-FFF2-40B4-BE49-F238E27FC236}">
              <a16:creationId xmlns:a16="http://schemas.microsoft.com/office/drawing/2014/main" id="{EB5D4502-7DBE-4B2C-BA3A-0146E4F626E1}"/>
            </a:ext>
          </a:extLst>
        </xdr:cNvPr>
        <xdr:cNvSpPr txBox="1"/>
      </xdr:nvSpPr>
      <xdr:spPr>
        <a:xfrm>
          <a:off x="2726055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2081" name="TextBox 2080">
          <a:extLst>
            <a:ext uri="{FF2B5EF4-FFF2-40B4-BE49-F238E27FC236}">
              <a16:creationId xmlns:a16="http://schemas.microsoft.com/office/drawing/2014/main" id="{BCE9FC00-4D04-4FEC-8B60-681DA79D33AF}"/>
            </a:ext>
          </a:extLst>
        </xdr:cNvPr>
        <xdr:cNvSpPr txBox="1"/>
      </xdr:nvSpPr>
      <xdr:spPr>
        <a:xfrm>
          <a:off x="2723197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839927"/>
    <xdr:sp macro="" textlink="">
      <xdr:nvSpPr>
        <xdr:cNvPr id="2082" name="TextBox 2081">
          <a:extLst>
            <a:ext uri="{FF2B5EF4-FFF2-40B4-BE49-F238E27FC236}">
              <a16:creationId xmlns:a16="http://schemas.microsoft.com/office/drawing/2014/main" id="{3294BD11-3C02-4D10-9941-7232DE35EF55}"/>
            </a:ext>
          </a:extLst>
        </xdr:cNvPr>
        <xdr:cNvSpPr txBox="1"/>
      </xdr:nvSpPr>
      <xdr:spPr>
        <a:xfrm>
          <a:off x="2724150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2083" name="TextBox 2082">
          <a:extLst>
            <a:ext uri="{FF2B5EF4-FFF2-40B4-BE49-F238E27FC236}">
              <a16:creationId xmlns:a16="http://schemas.microsoft.com/office/drawing/2014/main" id="{FEF2E7B0-54B7-4C34-8583-7F1E725A51E7}"/>
            </a:ext>
          </a:extLst>
        </xdr:cNvPr>
        <xdr:cNvSpPr txBox="1"/>
      </xdr:nvSpPr>
      <xdr:spPr>
        <a:xfrm>
          <a:off x="2723197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382727"/>
    <xdr:sp macro="" textlink="">
      <xdr:nvSpPr>
        <xdr:cNvPr id="2084" name="TextBox 2083">
          <a:extLst>
            <a:ext uri="{FF2B5EF4-FFF2-40B4-BE49-F238E27FC236}">
              <a16:creationId xmlns:a16="http://schemas.microsoft.com/office/drawing/2014/main" id="{9A2BF6C7-3FC9-4410-8015-22D461A1ABD7}"/>
            </a:ext>
          </a:extLst>
        </xdr:cNvPr>
        <xdr:cNvSpPr txBox="1"/>
      </xdr:nvSpPr>
      <xdr:spPr>
        <a:xfrm>
          <a:off x="2724150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1333500</xdr:colOff>
      <xdr:row>0</xdr:row>
      <xdr:rowOff>0</xdr:rowOff>
    </xdr:from>
    <xdr:ext cx="65" cy="1222654"/>
    <xdr:sp macro="" textlink="">
      <xdr:nvSpPr>
        <xdr:cNvPr id="2085" name="TextBox 2084">
          <a:extLst>
            <a:ext uri="{FF2B5EF4-FFF2-40B4-BE49-F238E27FC236}">
              <a16:creationId xmlns:a16="http://schemas.microsoft.com/office/drawing/2014/main" id="{976D70C8-7157-462C-8E41-064E885C602D}"/>
            </a:ext>
          </a:extLst>
        </xdr:cNvPr>
        <xdr:cNvSpPr txBox="1"/>
      </xdr:nvSpPr>
      <xdr:spPr>
        <a:xfrm>
          <a:off x="2726055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2086" name="TextBox 2085">
          <a:extLst>
            <a:ext uri="{FF2B5EF4-FFF2-40B4-BE49-F238E27FC236}">
              <a16:creationId xmlns:a16="http://schemas.microsoft.com/office/drawing/2014/main" id="{539B3AF8-4E9A-4E79-86D3-680B606C0C65}"/>
            </a:ext>
          </a:extLst>
        </xdr:cNvPr>
        <xdr:cNvSpPr txBox="1"/>
      </xdr:nvSpPr>
      <xdr:spPr>
        <a:xfrm>
          <a:off x="2723197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839927"/>
    <xdr:sp macro="" textlink="">
      <xdr:nvSpPr>
        <xdr:cNvPr id="2087" name="TextBox 2086">
          <a:extLst>
            <a:ext uri="{FF2B5EF4-FFF2-40B4-BE49-F238E27FC236}">
              <a16:creationId xmlns:a16="http://schemas.microsoft.com/office/drawing/2014/main" id="{49972033-B097-4599-A437-63C070D1B76F}"/>
            </a:ext>
          </a:extLst>
        </xdr:cNvPr>
        <xdr:cNvSpPr txBox="1"/>
      </xdr:nvSpPr>
      <xdr:spPr>
        <a:xfrm>
          <a:off x="2724150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2088" name="TextBox 2087">
          <a:extLst>
            <a:ext uri="{FF2B5EF4-FFF2-40B4-BE49-F238E27FC236}">
              <a16:creationId xmlns:a16="http://schemas.microsoft.com/office/drawing/2014/main" id="{7EACAAA1-84B6-4371-8689-63BB04004E95}"/>
            </a:ext>
          </a:extLst>
        </xdr:cNvPr>
        <xdr:cNvSpPr txBox="1"/>
      </xdr:nvSpPr>
      <xdr:spPr>
        <a:xfrm>
          <a:off x="2723197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382727"/>
    <xdr:sp macro="" textlink="">
      <xdr:nvSpPr>
        <xdr:cNvPr id="2089" name="TextBox 2088">
          <a:extLst>
            <a:ext uri="{FF2B5EF4-FFF2-40B4-BE49-F238E27FC236}">
              <a16:creationId xmlns:a16="http://schemas.microsoft.com/office/drawing/2014/main" id="{95A1AD83-8F42-4907-BBB7-AD218099FD47}"/>
            </a:ext>
          </a:extLst>
        </xdr:cNvPr>
        <xdr:cNvSpPr txBox="1"/>
      </xdr:nvSpPr>
      <xdr:spPr>
        <a:xfrm>
          <a:off x="2724150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1333500</xdr:colOff>
      <xdr:row>0</xdr:row>
      <xdr:rowOff>0</xdr:rowOff>
    </xdr:from>
    <xdr:ext cx="65" cy="1222654"/>
    <xdr:sp macro="" textlink="">
      <xdr:nvSpPr>
        <xdr:cNvPr id="2090" name="TextBox 2089">
          <a:extLst>
            <a:ext uri="{FF2B5EF4-FFF2-40B4-BE49-F238E27FC236}">
              <a16:creationId xmlns:a16="http://schemas.microsoft.com/office/drawing/2014/main" id="{45738606-BC72-4400-A49E-BB8A4F06CFE1}"/>
            </a:ext>
          </a:extLst>
        </xdr:cNvPr>
        <xdr:cNvSpPr txBox="1"/>
      </xdr:nvSpPr>
      <xdr:spPr>
        <a:xfrm>
          <a:off x="2726055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2091" name="TextBox 2090">
          <a:extLst>
            <a:ext uri="{FF2B5EF4-FFF2-40B4-BE49-F238E27FC236}">
              <a16:creationId xmlns:a16="http://schemas.microsoft.com/office/drawing/2014/main" id="{D4F023D5-AF0B-4716-9BD0-5BDB3E75A1CD}"/>
            </a:ext>
          </a:extLst>
        </xdr:cNvPr>
        <xdr:cNvSpPr txBox="1"/>
      </xdr:nvSpPr>
      <xdr:spPr>
        <a:xfrm>
          <a:off x="2723197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839927"/>
    <xdr:sp macro="" textlink="">
      <xdr:nvSpPr>
        <xdr:cNvPr id="2092" name="TextBox 2091">
          <a:extLst>
            <a:ext uri="{FF2B5EF4-FFF2-40B4-BE49-F238E27FC236}">
              <a16:creationId xmlns:a16="http://schemas.microsoft.com/office/drawing/2014/main" id="{FCD956B1-69DE-4D3A-8158-6515197F6BE6}"/>
            </a:ext>
          </a:extLst>
        </xdr:cNvPr>
        <xdr:cNvSpPr txBox="1"/>
      </xdr:nvSpPr>
      <xdr:spPr>
        <a:xfrm>
          <a:off x="2724150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2093" name="TextBox 2092">
          <a:extLst>
            <a:ext uri="{FF2B5EF4-FFF2-40B4-BE49-F238E27FC236}">
              <a16:creationId xmlns:a16="http://schemas.microsoft.com/office/drawing/2014/main" id="{894B5B96-E5B3-4DDF-83FA-13710AF1B4D4}"/>
            </a:ext>
          </a:extLst>
        </xdr:cNvPr>
        <xdr:cNvSpPr txBox="1"/>
      </xdr:nvSpPr>
      <xdr:spPr>
        <a:xfrm>
          <a:off x="2723197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382727"/>
    <xdr:sp macro="" textlink="">
      <xdr:nvSpPr>
        <xdr:cNvPr id="2094" name="TextBox 2093">
          <a:extLst>
            <a:ext uri="{FF2B5EF4-FFF2-40B4-BE49-F238E27FC236}">
              <a16:creationId xmlns:a16="http://schemas.microsoft.com/office/drawing/2014/main" id="{5EE95376-3D53-465E-B653-419AAD848F34}"/>
            </a:ext>
          </a:extLst>
        </xdr:cNvPr>
        <xdr:cNvSpPr txBox="1"/>
      </xdr:nvSpPr>
      <xdr:spPr>
        <a:xfrm>
          <a:off x="2724150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1333500</xdr:colOff>
      <xdr:row>0</xdr:row>
      <xdr:rowOff>0</xdr:rowOff>
    </xdr:from>
    <xdr:ext cx="65" cy="1222654"/>
    <xdr:sp macro="" textlink="">
      <xdr:nvSpPr>
        <xdr:cNvPr id="2095" name="TextBox 2094">
          <a:extLst>
            <a:ext uri="{FF2B5EF4-FFF2-40B4-BE49-F238E27FC236}">
              <a16:creationId xmlns:a16="http://schemas.microsoft.com/office/drawing/2014/main" id="{BC61477A-45FE-4C1B-8C4A-E885CC45CA2F}"/>
            </a:ext>
          </a:extLst>
        </xdr:cNvPr>
        <xdr:cNvSpPr txBox="1"/>
      </xdr:nvSpPr>
      <xdr:spPr>
        <a:xfrm>
          <a:off x="2726055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2096" name="TextBox 2095">
          <a:extLst>
            <a:ext uri="{FF2B5EF4-FFF2-40B4-BE49-F238E27FC236}">
              <a16:creationId xmlns:a16="http://schemas.microsoft.com/office/drawing/2014/main" id="{0452AA75-A1D1-432F-B1B6-7A0E33930C83}"/>
            </a:ext>
          </a:extLst>
        </xdr:cNvPr>
        <xdr:cNvSpPr txBox="1"/>
      </xdr:nvSpPr>
      <xdr:spPr>
        <a:xfrm>
          <a:off x="2723197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839927"/>
    <xdr:sp macro="" textlink="">
      <xdr:nvSpPr>
        <xdr:cNvPr id="2097" name="TextBox 2096">
          <a:extLst>
            <a:ext uri="{FF2B5EF4-FFF2-40B4-BE49-F238E27FC236}">
              <a16:creationId xmlns:a16="http://schemas.microsoft.com/office/drawing/2014/main" id="{E27D973B-ADD1-4B76-898D-199015AC4D76}"/>
            </a:ext>
          </a:extLst>
        </xdr:cNvPr>
        <xdr:cNvSpPr txBox="1"/>
      </xdr:nvSpPr>
      <xdr:spPr>
        <a:xfrm>
          <a:off x="2724150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2098" name="TextBox 2097">
          <a:extLst>
            <a:ext uri="{FF2B5EF4-FFF2-40B4-BE49-F238E27FC236}">
              <a16:creationId xmlns:a16="http://schemas.microsoft.com/office/drawing/2014/main" id="{20753846-413D-4ECA-84ED-21850E9B5B0A}"/>
            </a:ext>
          </a:extLst>
        </xdr:cNvPr>
        <xdr:cNvSpPr txBox="1"/>
      </xdr:nvSpPr>
      <xdr:spPr>
        <a:xfrm>
          <a:off x="2723197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382727"/>
    <xdr:sp macro="" textlink="">
      <xdr:nvSpPr>
        <xdr:cNvPr id="2099" name="TextBox 2098">
          <a:extLst>
            <a:ext uri="{FF2B5EF4-FFF2-40B4-BE49-F238E27FC236}">
              <a16:creationId xmlns:a16="http://schemas.microsoft.com/office/drawing/2014/main" id="{ACBEFAC2-8FAF-4869-8FC1-D163BAF2CDEE}"/>
            </a:ext>
          </a:extLst>
        </xdr:cNvPr>
        <xdr:cNvSpPr txBox="1"/>
      </xdr:nvSpPr>
      <xdr:spPr>
        <a:xfrm>
          <a:off x="2724150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1333500</xdr:colOff>
      <xdr:row>0</xdr:row>
      <xdr:rowOff>0</xdr:rowOff>
    </xdr:from>
    <xdr:ext cx="65" cy="1222654"/>
    <xdr:sp macro="" textlink="">
      <xdr:nvSpPr>
        <xdr:cNvPr id="2100" name="TextBox 2099">
          <a:extLst>
            <a:ext uri="{FF2B5EF4-FFF2-40B4-BE49-F238E27FC236}">
              <a16:creationId xmlns:a16="http://schemas.microsoft.com/office/drawing/2014/main" id="{B7760477-A6FA-4EAF-8F9E-CE5C4B9DF70D}"/>
            </a:ext>
          </a:extLst>
        </xdr:cNvPr>
        <xdr:cNvSpPr txBox="1"/>
      </xdr:nvSpPr>
      <xdr:spPr>
        <a:xfrm>
          <a:off x="2726055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2101" name="TextBox 2100">
          <a:extLst>
            <a:ext uri="{FF2B5EF4-FFF2-40B4-BE49-F238E27FC236}">
              <a16:creationId xmlns:a16="http://schemas.microsoft.com/office/drawing/2014/main" id="{AC50B35C-4ED0-4CB0-9606-632EEC931D72}"/>
            </a:ext>
          </a:extLst>
        </xdr:cNvPr>
        <xdr:cNvSpPr txBox="1"/>
      </xdr:nvSpPr>
      <xdr:spPr>
        <a:xfrm>
          <a:off x="2723197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839927"/>
    <xdr:sp macro="" textlink="">
      <xdr:nvSpPr>
        <xdr:cNvPr id="2102" name="TextBox 2101">
          <a:extLst>
            <a:ext uri="{FF2B5EF4-FFF2-40B4-BE49-F238E27FC236}">
              <a16:creationId xmlns:a16="http://schemas.microsoft.com/office/drawing/2014/main" id="{B5DC00D0-07EB-4182-B97C-2A8AF71868B6}"/>
            </a:ext>
          </a:extLst>
        </xdr:cNvPr>
        <xdr:cNvSpPr txBox="1"/>
      </xdr:nvSpPr>
      <xdr:spPr>
        <a:xfrm>
          <a:off x="2724150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1304925</xdr:colOff>
      <xdr:row>0</xdr:row>
      <xdr:rowOff>0</xdr:rowOff>
    </xdr:from>
    <xdr:ext cx="65" cy="172227"/>
    <xdr:sp macro="" textlink="">
      <xdr:nvSpPr>
        <xdr:cNvPr id="2103" name="TextBox 2102">
          <a:extLst>
            <a:ext uri="{FF2B5EF4-FFF2-40B4-BE49-F238E27FC236}">
              <a16:creationId xmlns:a16="http://schemas.microsoft.com/office/drawing/2014/main" id="{E4B8EA9E-8706-4AD8-9F50-02FF88A88FD2}"/>
            </a:ext>
          </a:extLst>
        </xdr:cNvPr>
        <xdr:cNvSpPr txBox="1"/>
      </xdr:nvSpPr>
      <xdr:spPr>
        <a:xfrm>
          <a:off x="27231975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24</xdr:col>
      <xdr:colOff>1314450</xdr:colOff>
      <xdr:row>0</xdr:row>
      <xdr:rowOff>0</xdr:rowOff>
    </xdr:from>
    <xdr:ext cx="65" cy="382727"/>
    <xdr:sp macro="" textlink="">
      <xdr:nvSpPr>
        <xdr:cNvPr id="2104" name="TextBox 2103">
          <a:extLst>
            <a:ext uri="{FF2B5EF4-FFF2-40B4-BE49-F238E27FC236}">
              <a16:creationId xmlns:a16="http://schemas.microsoft.com/office/drawing/2014/main" id="{6E3DEA18-8FCE-446F-BBD1-CE6FAF846D80}"/>
            </a:ext>
          </a:extLst>
        </xdr:cNvPr>
        <xdr:cNvSpPr txBox="1"/>
      </xdr:nvSpPr>
      <xdr:spPr>
        <a:xfrm>
          <a:off x="2724150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1333500</xdr:colOff>
      <xdr:row>0</xdr:row>
      <xdr:rowOff>0</xdr:rowOff>
    </xdr:from>
    <xdr:ext cx="65" cy="1222654"/>
    <xdr:sp macro="" textlink="">
      <xdr:nvSpPr>
        <xdr:cNvPr id="2105" name="TextBox 2104">
          <a:extLst>
            <a:ext uri="{FF2B5EF4-FFF2-40B4-BE49-F238E27FC236}">
              <a16:creationId xmlns:a16="http://schemas.microsoft.com/office/drawing/2014/main" id="{ABCE5CCC-E8C7-4506-BD32-51C0FE9330FC}"/>
            </a:ext>
          </a:extLst>
        </xdr:cNvPr>
        <xdr:cNvSpPr txBox="1"/>
      </xdr:nvSpPr>
      <xdr:spPr>
        <a:xfrm>
          <a:off x="309372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106" name="TextBox 2105">
          <a:extLst>
            <a:ext uri="{FF2B5EF4-FFF2-40B4-BE49-F238E27FC236}">
              <a16:creationId xmlns:a16="http://schemas.microsoft.com/office/drawing/2014/main" id="{D7ED0631-E5C8-4C2D-8910-2F7D8E903EA3}"/>
            </a:ext>
          </a:extLst>
        </xdr:cNvPr>
        <xdr:cNvSpPr txBox="1"/>
      </xdr:nvSpPr>
      <xdr:spPr>
        <a:xfrm>
          <a:off x="309372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839927"/>
    <xdr:sp macro="" textlink="">
      <xdr:nvSpPr>
        <xdr:cNvPr id="2107" name="TextBox 2106">
          <a:extLst>
            <a:ext uri="{FF2B5EF4-FFF2-40B4-BE49-F238E27FC236}">
              <a16:creationId xmlns:a16="http://schemas.microsoft.com/office/drawing/2014/main" id="{EAE0C6BA-7C51-49A2-B2C1-AFA4B7119547}"/>
            </a:ext>
          </a:extLst>
        </xdr:cNvPr>
        <xdr:cNvSpPr txBox="1"/>
      </xdr:nvSpPr>
      <xdr:spPr>
        <a:xfrm>
          <a:off x="3093720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108" name="TextBox 2107">
          <a:extLst>
            <a:ext uri="{FF2B5EF4-FFF2-40B4-BE49-F238E27FC236}">
              <a16:creationId xmlns:a16="http://schemas.microsoft.com/office/drawing/2014/main" id="{D7E22AE9-B396-4ED2-8698-DED5708DB2EC}"/>
            </a:ext>
          </a:extLst>
        </xdr:cNvPr>
        <xdr:cNvSpPr txBox="1"/>
      </xdr:nvSpPr>
      <xdr:spPr>
        <a:xfrm>
          <a:off x="309372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382727"/>
    <xdr:sp macro="" textlink="">
      <xdr:nvSpPr>
        <xdr:cNvPr id="2109" name="TextBox 2108">
          <a:extLst>
            <a:ext uri="{FF2B5EF4-FFF2-40B4-BE49-F238E27FC236}">
              <a16:creationId xmlns:a16="http://schemas.microsoft.com/office/drawing/2014/main" id="{30B8CC8C-666B-4186-A7AD-BA8E9FE1409B}"/>
            </a:ext>
          </a:extLst>
        </xdr:cNvPr>
        <xdr:cNvSpPr txBox="1"/>
      </xdr:nvSpPr>
      <xdr:spPr>
        <a:xfrm>
          <a:off x="3093720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1333500</xdr:colOff>
      <xdr:row>0</xdr:row>
      <xdr:rowOff>0</xdr:rowOff>
    </xdr:from>
    <xdr:ext cx="65" cy="1222654"/>
    <xdr:sp macro="" textlink="">
      <xdr:nvSpPr>
        <xdr:cNvPr id="2110" name="TextBox 2109">
          <a:extLst>
            <a:ext uri="{FF2B5EF4-FFF2-40B4-BE49-F238E27FC236}">
              <a16:creationId xmlns:a16="http://schemas.microsoft.com/office/drawing/2014/main" id="{480D0241-A216-45C1-9936-B6B8E25302BA}"/>
            </a:ext>
          </a:extLst>
        </xdr:cNvPr>
        <xdr:cNvSpPr txBox="1"/>
      </xdr:nvSpPr>
      <xdr:spPr>
        <a:xfrm>
          <a:off x="309372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111" name="TextBox 2110">
          <a:extLst>
            <a:ext uri="{FF2B5EF4-FFF2-40B4-BE49-F238E27FC236}">
              <a16:creationId xmlns:a16="http://schemas.microsoft.com/office/drawing/2014/main" id="{B7EA166B-A531-42D1-ABD4-59D811D539AA}"/>
            </a:ext>
          </a:extLst>
        </xdr:cNvPr>
        <xdr:cNvSpPr txBox="1"/>
      </xdr:nvSpPr>
      <xdr:spPr>
        <a:xfrm>
          <a:off x="309372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839927"/>
    <xdr:sp macro="" textlink="">
      <xdr:nvSpPr>
        <xdr:cNvPr id="2112" name="TextBox 2111">
          <a:extLst>
            <a:ext uri="{FF2B5EF4-FFF2-40B4-BE49-F238E27FC236}">
              <a16:creationId xmlns:a16="http://schemas.microsoft.com/office/drawing/2014/main" id="{AE55DA4C-EFBC-4901-BAF9-66B60F80C780}"/>
            </a:ext>
          </a:extLst>
        </xdr:cNvPr>
        <xdr:cNvSpPr txBox="1"/>
      </xdr:nvSpPr>
      <xdr:spPr>
        <a:xfrm>
          <a:off x="3093720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113" name="TextBox 2112">
          <a:extLst>
            <a:ext uri="{FF2B5EF4-FFF2-40B4-BE49-F238E27FC236}">
              <a16:creationId xmlns:a16="http://schemas.microsoft.com/office/drawing/2014/main" id="{BFFDC77D-A855-4C1E-8DAC-1682E20AD945}"/>
            </a:ext>
          </a:extLst>
        </xdr:cNvPr>
        <xdr:cNvSpPr txBox="1"/>
      </xdr:nvSpPr>
      <xdr:spPr>
        <a:xfrm>
          <a:off x="309372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382727"/>
    <xdr:sp macro="" textlink="">
      <xdr:nvSpPr>
        <xdr:cNvPr id="2114" name="TextBox 2113">
          <a:extLst>
            <a:ext uri="{FF2B5EF4-FFF2-40B4-BE49-F238E27FC236}">
              <a16:creationId xmlns:a16="http://schemas.microsoft.com/office/drawing/2014/main" id="{1B910D1F-DDD4-42AE-A3D2-9E4EFE8C57A7}"/>
            </a:ext>
          </a:extLst>
        </xdr:cNvPr>
        <xdr:cNvSpPr txBox="1"/>
      </xdr:nvSpPr>
      <xdr:spPr>
        <a:xfrm>
          <a:off x="3093720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1333500</xdr:colOff>
      <xdr:row>0</xdr:row>
      <xdr:rowOff>0</xdr:rowOff>
    </xdr:from>
    <xdr:ext cx="65" cy="1222654"/>
    <xdr:sp macro="" textlink="">
      <xdr:nvSpPr>
        <xdr:cNvPr id="2115" name="TextBox 2114">
          <a:extLst>
            <a:ext uri="{FF2B5EF4-FFF2-40B4-BE49-F238E27FC236}">
              <a16:creationId xmlns:a16="http://schemas.microsoft.com/office/drawing/2014/main" id="{7905B451-F27A-4AFD-BF0E-091048ACD654}"/>
            </a:ext>
          </a:extLst>
        </xdr:cNvPr>
        <xdr:cNvSpPr txBox="1"/>
      </xdr:nvSpPr>
      <xdr:spPr>
        <a:xfrm>
          <a:off x="309372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839927"/>
    <xdr:sp macro="" textlink="">
      <xdr:nvSpPr>
        <xdr:cNvPr id="2116" name="TextBox 2115">
          <a:extLst>
            <a:ext uri="{FF2B5EF4-FFF2-40B4-BE49-F238E27FC236}">
              <a16:creationId xmlns:a16="http://schemas.microsoft.com/office/drawing/2014/main" id="{F8C52D4E-1330-477E-90DF-BCF0A34A7300}"/>
            </a:ext>
          </a:extLst>
        </xdr:cNvPr>
        <xdr:cNvSpPr txBox="1"/>
      </xdr:nvSpPr>
      <xdr:spPr>
        <a:xfrm>
          <a:off x="3093720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1333500</xdr:colOff>
      <xdr:row>0</xdr:row>
      <xdr:rowOff>0</xdr:rowOff>
    </xdr:from>
    <xdr:ext cx="65" cy="1222654"/>
    <xdr:sp macro="" textlink="">
      <xdr:nvSpPr>
        <xdr:cNvPr id="2117" name="TextBox 2116">
          <a:extLst>
            <a:ext uri="{FF2B5EF4-FFF2-40B4-BE49-F238E27FC236}">
              <a16:creationId xmlns:a16="http://schemas.microsoft.com/office/drawing/2014/main" id="{49808CFA-9F13-4C44-890F-FC7DB9FE68C0}"/>
            </a:ext>
          </a:extLst>
        </xdr:cNvPr>
        <xdr:cNvSpPr txBox="1"/>
      </xdr:nvSpPr>
      <xdr:spPr>
        <a:xfrm>
          <a:off x="309372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118" name="TextBox 2117">
          <a:extLst>
            <a:ext uri="{FF2B5EF4-FFF2-40B4-BE49-F238E27FC236}">
              <a16:creationId xmlns:a16="http://schemas.microsoft.com/office/drawing/2014/main" id="{0B6FA005-E7A3-43C5-99B8-BECFD2AE95A3}"/>
            </a:ext>
          </a:extLst>
        </xdr:cNvPr>
        <xdr:cNvSpPr txBox="1"/>
      </xdr:nvSpPr>
      <xdr:spPr>
        <a:xfrm>
          <a:off x="309372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839927"/>
    <xdr:sp macro="" textlink="">
      <xdr:nvSpPr>
        <xdr:cNvPr id="2119" name="TextBox 2118">
          <a:extLst>
            <a:ext uri="{FF2B5EF4-FFF2-40B4-BE49-F238E27FC236}">
              <a16:creationId xmlns:a16="http://schemas.microsoft.com/office/drawing/2014/main" id="{7A076913-7095-46D3-8EB1-4BB95786BE37}"/>
            </a:ext>
          </a:extLst>
        </xdr:cNvPr>
        <xdr:cNvSpPr txBox="1"/>
      </xdr:nvSpPr>
      <xdr:spPr>
        <a:xfrm>
          <a:off x="3093720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120" name="TextBox 2119">
          <a:extLst>
            <a:ext uri="{FF2B5EF4-FFF2-40B4-BE49-F238E27FC236}">
              <a16:creationId xmlns:a16="http://schemas.microsoft.com/office/drawing/2014/main" id="{754054F2-8535-48FE-B722-D7B17CDBD73E}"/>
            </a:ext>
          </a:extLst>
        </xdr:cNvPr>
        <xdr:cNvSpPr txBox="1"/>
      </xdr:nvSpPr>
      <xdr:spPr>
        <a:xfrm>
          <a:off x="309372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382727"/>
    <xdr:sp macro="" textlink="">
      <xdr:nvSpPr>
        <xdr:cNvPr id="2121" name="TextBox 2120">
          <a:extLst>
            <a:ext uri="{FF2B5EF4-FFF2-40B4-BE49-F238E27FC236}">
              <a16:creationId xmlns:a16="http://schemas.microsoft.com/office/drawing/2014/main" id="{8A1DD3BA-8206-4D13-A129-8C4888540D2A}"/>
            </a:ext>
          </a:extLst>
        </xdr:cNvPr>
        <xdr:cNvSpPr txBox="1"/>
      </xdr:nvSpPr>
      <xdr:spPr>
        <a:xfrm>
          <a:off x="3093720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1333500</xdr:colOff>
      <xdr:row>0</xdr:row>
      <xdr:rowOff>0</xdr:rowOff>
    </xdr:from>
    <xdr:ext cx="65" cy="1222654"/>
    <xdr:sp macro="" textlink="">
      <xdr:nvSpPr>
        <xdr:cNvPr id="2122" name="TextBox 2121">
          <a:extLst>
            <a:ext uri="{FF2B5EF4-FFF2-40B4-BE49-F238E27FC236}">
              <a16:creationId xmlns:a16="http://schemas.microsoft.com/office/drawing/2014/main" id="{8CB74BA3-4C62-4CE8-B5AA-ACF59141B2F4}"/>
            </a:ext>
          </a:extLst>
        </xdr:cNvPr>
        <xdr:cNvSpPr txBox="1"/>
      </xdr:nvSpPr>
      <xdr:spPr>
        <a:xfrm>
          <a:off x="309372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839927"/>
    <xdr:sp macro="" textlink="">
      <xdr:nvSpPr>
        <xdr:cNvPr id="2123" name="TextBox 2122">
          <a:extLst>
            <a:ext uri="{FF2B5EF4-FFF2-40B4-BE49-F238E27FC236}">
              <a16:creationId xmlns:a16="http://schemas.microsoft.com/office/drawing/2014/main" id="{AFC7DAD8-D4DC-47E4-9498-450B2739D5BB}"/>
            </a:ext>
          </a:extLst>
        </xdr:cNvPr>
        <xdr:cNvSpPr txBox="1"/>
      </xdr:nvSpPr>
      <xdr:spPr>
        <a:xfrm>
          <a:off x="3093720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1333500</xdr:colOff>
      <xdr:row>0</xdr:row>
      <xdr:rowOff>0</xdr:rowOff>
    </xdr:from>
    <xdr:ext cx="65" cy="1222654"/>
    <xdr:sp macro="" textlink="">
      <xdr:nvSpPr>
        <xdr:cNvPr id="2124" name="TextBox 2123">
          <a:extLst>
            <a:ext uri="{FF2B5EF4-FFF2-40B4-BE49-F238E27FC236}">
              <a16:creationId xmlns:a16="http://schemas.microsoft.com/office/drawing/2014/main" id="{75FD9E10-255E-453C-B49A-C2A00AD73007}"/>
            </a:ext>
          </a:extLst>
        </xdr:cNvPr>
        <xdr:cNvSpPr txBox="1"/>
      </xdr:nvSpPr>
      <xdr:spPr>
        <a:xfrm>
          <a:off x="309372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125" name="TextBox 2124">
          <a:extLst>
            <a:ext uri="{FF2B5EF4-FFF2-40B4-BE49-F238E27FC236}">
              <a16:creationId xmlns:a16="http://schemas.microsoft.com/office/drawing/2014/main" id="{AD11ACB8-38B2-4229-9B7F-F375CA938E7D}"/>
            </a:ext>
          </a:extLst>
        </xdr:cNvPr>
        <xdr:cNvSpPr txBox="1"/>
      </xdr:nvSpPr>
      <xdr:spPr>
        <a:xfrm>
          <a:off x="309372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839927"/>
    <xdr:sp macro="" textlink="">
      <xdr:nvSpPr>
        <xdr:cNvPr id="2126" name="TextBox 2125">
          <a:extLst>
            <a:ext uri="{FF2B5EF4-FFF2-40B4-BE49-F238E27FC236}">
              <a16:creationId xmlns:a16="http://schemas.microsoft.com/office/drawing/2014/main" id="{69439D5D-882A-4D3F-A1C3-0239DA06F445}"/>
            </a:ext>
          </a:extLst>
        </xdr:cNvPr>
        <xdr:cNvSpPr txBox="1"/>
      </xdr:nvSpPr>
      <xdr:spPr>
        <a:xfrm>
          <a:off x="3093720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127" name="TextBox 2126">
          <a:extLst>
            <a:ext uri="{FF2B5EF4-FFF2-40B4-BE49-F238E27FC236}">
              <a16:creationId xmlns:a16="http://schemas.microsoft.com/office/drawing/2014/main" id="{006D3BFC-76FF-432C-B9D9-FD6E534A0996}"/>
            </a:ext>
          </a:extLst>
        </xdr:cNvPr>
        <xdr:cNvSpPr txBox="1"/>
      </xdr:nvSpPr>
      <xdr:spPr>
        <a:xfrm>
          <a:off x="309372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382727"/>
    <xdr:sp macro="" textlink="">
      <xdr:nvSpPr>
        <xdr:cNvPr id="2128" name="TextBox 2127">
          <a:extLst>
            <a:ext uri="{FF2B5EF4-FFF2-40B4-BE49-F238E27FC236}">
              <a16:creationId xmlns:a16="http://schemas.microsoft.com/office/drawing/2014/main" id="{463281EB-F589-415E-B3B3-7F3924A56393}"/>
            </a:ext>
          </a:extLst>
        </xdr:cNvPr>
        <xdr:cNvSpPr txBox="1"/>
      </xdr:nvSpPr>
      <xdr:spPr>
        <a:xfrm>
          <a:off x="3093720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1333500</xdr:colOff>
      <xdr:row>0</xdr:row>
      <xdr:rowOff>0</xdr:rowOff>
    </xdr:from>
    <xdr:ext cx="65" cy="1222654"/>
    <xdr:sp macro="" textlink="">
      <xdr:nvSpPr>
        <xdr:cNvPr id="2129" name="TextBox 2128">
          <a:extLst>
            <a:ext uri="{FF2B5EF4-FFF2-40B4-BE49-F238E27FC236}">
              <a16:creationId xmlns:a16="http://schemas.microsoft.com/office/drawing/2014/main" id="{C43C1ABC-A46F-4FFA-95F0-68AE4D8C74E7}"/>
            </a:ext>
          </a:extLst>
        </xdr:cNvPr>
        <xdr:cNvSpPr txBox="1"/>
      </xdr:nvSpPr>
      <xdr:spPr>
        <a:xfrm>
          <a:off x="309372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130" name="TextBox 2129">
          <a:extLst>
            <a:ext uri="{FF2B5EF4-FFF2-40B4-BE49-F238E27FC236}">
              <a16:creationId xmlns:a16="http://schemas.microsoft.com/office/drawing/2014/main" id="{EFD1C443-6CF8-4536-8528-4009DE51F003}"/>
            </a:ext>
          </a:extLst>
        </xdr:cNvPr>
        <xdr:cNvSpPr txBox="1"/>
      </xdr:nvSpPr>
      <xdr:spPr>
        <a:xfrm>
          <a:off x="309372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839927"/>
    <xdr:sp macro="" textlink="">
      <xdr:nvSpPr>
        <xdr:cNvPr id="2131" name="TextBox 2130">
          <a:extLst>
            <a:ext uri="{FF2B5EF4-FFF2-40B4-BE49-F238E27FC236}">
              <a16:creationId xmlns:a16="http://schemas.microsoft.com/office/drawing/2014/main" id="{4865869F-56D3-4D92-B2A6-E257512EFD64}"/>
            </a:ext>
          </a:extLst>
        </xdr:cNvPr>
        <xdr:cNvSpPr txBox="1"/>
      </xdr:nvSpPr>
      <xdr:spPr>
        <a:xfrm>
          <a:off x="3093720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132" name="TextBox 2131">
          <a:extLst>
            <a:ext uri="{FF2B5EF4-FFF2-40B4-BE49-F238E27FC236}">
              <a16:creationId xmlns:a16="http://schemas.microsoft.com/office/drawing/2014/main" id="{14486816-E18D-406F-A34B-E0AF3293C200}"/>
            </a:ext>
          </a:extLst>
        </xdr:cNvPr>
        <xdr:cNvSpPr txBox="1"/>
      </xdr:nvSpPr>
      <xdr:spPr>
        <a:xfrm>
          <a:off x="309372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382727"/>
    <xdr:sp macro="" textlink="">
      <xdr:nvSpPr>
        <xdr:cNvPr id="2133" name="TextBox 2132">
          <a:extLst>
            <a:ext uri="{FF2B5EF4-FFF2-40B4-BE49-F238E27FC236}">
              <a16:creationId xmlns:a16="http://schemas.microsoft.com/office/drawing/2014/main" id="{2A07D54B-310A-4267-BB6E-F26B9457CF2A}"/>
            </a:ext>
          </a:extLst>
        </xdr:cNvPr>
        <xdr:cNvSpPr txBox="1"/>
      </xdr:nvSpPr>
      <xdr:spPr>
        <a:xfrm>
          <a:off x="3093720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1333500</xdr:colOff>
      <xdr:row>0</xdr:row>
      <xdr:rowOff>0</xdr:rowOff>
    </xdr:from>
    <xdr:ext cx="65" cy="1222654"/>
    <xdr:sp macro="" textlink="">
      <xdr:nvSpPr>
        <xdr:cNvPr id="2134" name="TextBox 2133">
          <a:extLst>
            <a:ext uri="{FF2B5EF4-FFF2-40B4-BE49-F238E27FC236}">
              <a16:creationId xmlns:a16="http://schemas.microsoft.com/office/drawing/2014/main" id="{55D17174-0539-4E44-AA0E-48AFA6D907CD}"/>
            </a:ext>
          </a:extLst>
        </xdr:cNvPr>
        <xdr:cNvSpPr txBox="1"/>
      </xdr:nvSpPr>
      <xdr:spPr>
        <a:xfrm>
          <a:off x="309372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135" name="TextBox 2134">
          <a:extLst>
            <a:ext uri="{FF2B5EF4-FFF2-40B4-BE49-F238E27FC236}">
              <a16:creationId xmlns:a16="http://schemas.microsoft.com/office/drawing/2014/main" id="{5A2DE4FB-2EC9-4D08-8019-19ABA77B4738}"/>
            </a:ext>
          </a:extLst>
        </xdr:cNvPr>
        <xdr:cNvSpPr txBox="1"/>
      </xdr:nvSpPr>
      <xdr:spPr>
        <a:xfrm>
          <a:off x="309372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839927"/>
    <xdr:sp macro="" textlink="">
      <xdr:nvSpPr>
        <xdr:cNvPr id="2136" name="TextBox 2135">
          <a:extLst>
            <a:ext uri="{FF2B5EF4-FFF2-40B4-BE49-F238E27FC236}">
              <a16:creationId xmlns:a16="http://schemas.microsoft.com/office/drawing/2014/main" id="{01F5555F-4D2F-477C-A814-F51E5D9AD0B1}"/>
            </a:ext>
          </a:extLst>
        </xdr:cNvPr>
        <xdr:cNvSpPr txBox="1"/>
      </xdr:nvSpPr>
      <xdr:spPr>
        <a:xfrm>
          <a:off x="3093720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137" name="TextBox 2136">
          <a:extLst>
            <a:ext uri="{FF2B5EF4-FFF2-40B4-BE49-F238E27FC236}">
              <a16:creationId xmlns:a16="http://schemas.microsoft.com/office/drawing/2014/main" id="{5C9F1C81-8EA8-40B1-B403-ED1F78886B27}"/>
            </a:ext>
          </a:extLst>
        </xdr:cNvPr>
        <xdr:cNvSpPr txBox="1"/>
      </xdr:nvSpPr>
      <xdr:spPr>
        <a:xfrm>
          <a:off x="309372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382727"/>
    <xdr:sp macro="" textlink="">
      <xdr:nvSpPr>
        <xdr:cNvPr id="2138" name="TextBox 2137">
          <a:extLst>
            <a:ext uri="{FF2B5EF4-FFF2-40B4-BE49-F238E27FC236}">
              <a16:creationId xmlns:a16="http://schemas.microsoft.com/office/drawing/2014/main" id="{B49D9A9A-0AEE-4007-972E-5EB69E1314D4}"/>
            </a:ext>
          </a:extLst>
        </xdr:cNvPr>
        <xdr:cNvSpPr txBox="1"/>
      </xdr:nvSpPr>
      <xdr:spPr>
        <a:xfrm>
          <a:off x="3093720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1333500</xdr:colOff>
      <xdr:row>0</xdr:row>
      <xdr:rowOff>0</xdr:rowOff>
    </xdr:from>
    <xdr:ext cx="65" cy="1222654"/>
    <xdr:sp macro="" textlink="">
      <xdr:nvSpPr>
        <xdr:cNvPr id="2139" name="TextBox 2138">
          <a:extLst>
            <a:ext uri="{FF2B5EF4-FFF2-40B4-BE49-F238E27FC236}">
              <a16:creationId xmlns:a16="http://schemas.microsoft.com/office/drawing/2014/main" id="{A9F704C7-EFEC-42A6-BB6E-954DD7542E5B}"/>
            </a:ext>
          </a:extLst>
        </xdr:cNvPr>
        <xdr:cNvSpPr txBox="1"/>
      </xdr:nvSpPr>
      <xdr:spPr>
        <a:xfrm>
          <a:off x="309372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140" name="TextBox 2139">
          <a:extLst>
            <a:ext uri="{FF2B5EF4-FFF2-40B4-BE49-F238E27FC236}">
              <a16:creationId xmlns:a16="http://schemas.microsoft.com/office/drawing/2014/main" id="{C23C9C29-1DBE-4857-86E1-7F06CED40130}"/>
            </a:ext>
          </a:extLst>
        </xdr:cNvPr>
        <xdr:cNvSpPr txBox="1"/>
      </xdr:nvSpPr>
      <xdr:spPr>
        <a:xfrm>
          <a:off x="309372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839927"/>
    <xdr:sp macro="" textlink="">
      <xdr:nvSpPr>
        <xdr:cNvPr id="2141" name="TextBox 2140">
          <a:extLst>
            <a:ext uri="{FF2B5EF4-FFF2-40B4-BE49-F238E27FC236}">
              <a16:creationId xmlns:a16="http://schemas.microsoft.com/office/drawing/2014/main" id="{2EC934FF-6B50-4359-812A-DE2D9A77AD6A}"/>
            </a:ext>
          </a:extLst>
        </xdr:cNvPr>
        <xdr:cNvSpPr txBox="1"/>
      </xdr:nvSpPr>
      <xdr:spPr>
        <a:xfrm>
          <a:off x="3093720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142" name="TextBox 2141">
          <a:extLst>
            <a:ext uri="{FF2B5EF4-FFF2-40B4-BE49-F238E27FC236}">
              <a16:creationId xmlns:a16="http://schemas.microsoft.com/office/drawing/2014/main" id="{F9C51389-2285-4758-8DDD-E64FB484DA94}"/>
            </a:ext>
          </a:extLst>
        </xdr:cNvPr>
        <xdr:cNvSpPr txBox="1"/>
      </xdr:nvSpPr>
      <xdr:spPr>
        <a:xfrm>
          <a:off x="309372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382727"/>
    <xdr:sp macro="" textlink="">
      <xdr:nvSpPr>
        <xdr:cNvPr id="2143" name="TextBox 2142">
          <a:extLst>
            <a:ext uri="{FF2B5EF4-FFF2-40B4-BE49-F238E27FC236}">
              <a16:creationId xmlns:a16="http://schemas.microsoft.com/office/drawing/2014/main" id="{4F4260ED-267C-4FC9-869D-A9EF6925DE22}"/>
            </a:ext>
          </a:extLst>
        </xdr:cNvPr>
        <xdr:cNvSpPr txBox="1"/>
      </xdr:nvSpPr>
      <xdr:spPr>
        <a:xfrm>
          <a:off x="3093720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1333500</xdr:colOff>
      <xdr:row>0</xdr:row>
      <xdr:rowOff>0</xdr:rowOff>
    </xdr:from>
    <xdr:ext cx="65" cy="1222654"/>
    <xdr:sp macro="" textlink="">
      <xdr:nvSpPr>
        <xdr:cNvPr id="2144" name="TextBox 2143">
          <a:extLst>
            <a:ext uri="{FF2B5EF4-FFF2-40B4-BE49-F238E27FC236}">
              <a16:creationId xmlns:a16="http://schemas.microsoft.com/office/drawing/2014/main" id="{EF037D84-6024-4397-BC20-4BCA92017169}"/>
            </a:ext>
          </a:extLst>
        </xdr:cNvPr>
        <xdr:cNvSpPr txBox="1"/>
      </xdr:nvSpPr>
      <xdr:spPr>
        <a:xfrm>
          <a:off x="309372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145" name="TextBox 2144">
          <a:extLst>
            <a:ext uri="{FF2B5EF4-FFF2-40B4-BE49-F238E27FC236}">
              <a16:creationId xmlns:a16="http://schemas.microsoft.com/office/drawing/2014/main" id="{1FAF4C61-7627-4A97-9882-25B027A2AB71}"/>
            </a:ext>
          </a:extLst>
        </xdr:cNvPr>
        <xdr:cNvSpPr txBox="1"/>
      </xdr:nvSpPr>
      <xdr:spPr>
        <a:xfrm>
          <a:off x="309372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839927"/>
    <xdr:sp macro="" textlink="">
      <xdr:nvSpPr>
        <xdr:cNvPr id="2146" name="TextBox 2145">
          <a:extLst>
            <a:ext uri="{FF2B5EF4-FFF2-40B4-BE49-F238E27FC236}">
              <a16:creationId xmlns:a16="http://schemas.microsoft.com/office/drawing/2014/main" id="{A531268A-5BB1-4BBF-BBDA-29684BFAF2AF}"/>
            </a:ext>
          </a:extLst>
        </xdr:cNvPr>
        <xdr:cNvSpPr txBox="1"/>
      </xdr:nvSpPr>
      <xdr:spPr>
        <a:xfrm>
          <a:off x="3093720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147" name="TextBox 2146">
          <a:extLst>
            <a:ext uri="{FF2B5EF4-FFF2-40B4-BE49-F238E27FC236}">
              <a16:creationId xmlns:a16="http://schemas.microsoft.com/office/drawing/2014/main" id="{30E0DEB3-03F0-49FF-976B-5F10E694D79C}"/>
            </a:ext>
          </a:extLst>
        </xdr:cNvPr>
        <xdr:cNvSpPr txBox="1"/>
      </xdr:nvSpPr>
      <xdr:spPr>
        <a:xfrm>
          <a:off x="309372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382727"/>
    <xdr:sp macro="" textlink="">
      <xdr:nvSpPr>
        <xdr:cNvPr id="2148" name="TextBox 2147">
          <a:extLst>
            <a:ext uri="{FF2B5EF4-FFF2-40B4-BE49-F238E27FC236}">
              <a16:creationId xmlns:a16="http://schemas.microsoft.com/office/drawing/2014/main" id="{04108F34-D409-4DEE-8E4D-C9AC79B1E358}"/>
            </a:ext>
          </a:extLst>
        </xdr:cNvPr>
        <xdr:cNvSpPr txBox="1"/>
      </xdr:nvSpPr>
      <xdr:spPr>
        <a:xfrm>
          <a:off x="3093720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1333500</xdr:colOff>
      <xdr:row>0</xdr:row>
      <xdr:rowOff>0</xdr:rowOff>
    </xdr:from>
    <xdr:ext cx="65" cy="1222654"/>
    <xdr:sp macro="" textlink="">
      <xdr:nvSpPr>
        <xdr:cNvPr id="2149" name="TextBox 2148">
          <a:extLst>
            <a:ext uri="{FF2B5EF4-FFF2-40B4-BE49-F238E27FC236}">
              <a16:creationId xmlns:a16="http://schemas.microsoft.com/office/drawing/2014/main" id="{46A47B76-257A-48E7-BDEE-6EE7DB879C50}"/>
            </a:ext>
          </a:extLst>
        </xdr:cNvPr>
        <xdr:cNvSpPr txBox="1"/>
      </xdr:nvSpPr>
      <xdr:spPr>
        <a:xfrm>
          <a:off x="309372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150" name="TextBox 2149">
          <a:extLst>
            <a:ext uri="{FF2B5EF4-FFF2-40B4-BE49-F238E27FC236}">
              <a16:creationId xmlns:a16="http://schemas.microsoft.com/office/drawing/2014/main" id="{F1D88D91-44FB-47D9-9259-74A7EE46490E}"/>
            </a:ext>
          </a:extLst>
        </xdr:cNvPr>
        <xdr:cNvSpPr txBox="1"/>
      </xdr:nvSpPr>
      <xdr:spPr>
        <a:xfrm>
          <a:off x="309372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839927"/>
    <xdr:sp macro="" textlink="">
      <xdr:nvSpPr>
        <xdr:cNvPr id="2151" name="TextBox 2150">
          <a:extLst>
            <a:ext uri="{FF2B5EF4-FFF2-40B4-BE49-F238E27FC236}">
              <a16:creationId xmlns:a16="http://schemas.microsoft.com/office/drawing/2014/main" id="{EC3FDA83-B0A1-4ACA-9DD0-40FE587FDDA3}"/>
            </a:ext>
          </a:extLst>
        </xdr:cNvPr>
        <xdr:cNvSpPr txBox="1"/>
      </xdr:nvSpPr>
      <xdr:spPr>
        <a:xfrm>
          <a:off x="3093720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152" name="TextBox 2151">
          <a:extLst>
            <a:ext uri="{FF2B5EF4-FFF2-40B4-BE49-F238E27FC236}">
              <a16:creationId xmlns:a16="http://schemas.microsoft.com/office/drawing/2014/main" id="{0FBDE662-054A-4055-BB1A-6A582D0D1D47}"/>
            </a:ext>
          </a:extLst>
        </xdr:cNvPr>
        <xdr:cNvSpPr txBox="1"/>
      </xdr:nvSpPr>
      <xdr:spPr>
        <a:xfrm>
          <a:off x="309372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382727"/>
    <xdr:sp macro="" textlink="">
      <xdr:nvSpPr>
        <xdr:cNvPr id="2153" name="TextBox 2152">
          <a:extLst>
            <a:ext uri="{FF2B5EF4-FFF2-40B4-BE49-F238E27FC236}">
              <a16:creationId xmlns:a16="http://schemas.microsoft.com/office/drawing/2014/main" id="{7D177731-E1DB-417E-B72C-20C994415104}"/>
            </a:ext>
          </a:extLst>
        </xdr:cNvPr>
        <xdr:cNvSpPr txBox="1"/>
      </xdr:nvSpPr>
      <xdr:spPr>
        <a:xfrm>
          <a:off x="3093720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1333500</xdr:colOff>
      <xdr:row>0</xdr:row>
      <xdr:rowOff>0</xdr:rowOff>
    </xdr:from>
    <xdr:ext cx="65" cy="1222654"/>
    <xdr:sp macro="" textlink="">
      <xdr:nvSpPr>
        <xdr:cNvPr id="2154" name="TextBox 2153">
          <a:extLst>
            <a:ext uri="{FF2B5EF4-FFF2-40B4-BE49-F238E27FC236}">
              <a16:creationId xmlns:a16="http://schemas.microsoft.com/office/drawing/2014/main" id="{983E6A36-11CF-4892-8AD8-BD041A755EFD}"/>
            </a:ext>
          </a:extLst>
        </xdr:cNvPr>
        <xdr:cNvSpPr txBox="1"/>
      </xdr:nvSpPr>
      <xdr:spPr>
        <a:xfrm>
          <a:off x="309372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155" name="TextBox 2154">
          <a:extLst>
            <a:ext uri="{FF2B5EF4-FFF2-40B4-BE49-F238E27FC236}">
              <a16:creationId xmlns:a16="http://schemas.microsoft.com/office/drawing/2014/main" id="{6C791834-BCD2-466D-B061-402198405AE9}"/>
            </a:ext>
          </a:extLst>
        </xdr:cNvPr>
        <xdr:cNvSpPr txBox="1"/>
      </xdr:nvSpPr>
      <xdr:spPr>
        <a:xfrm>
          <a:off x="309372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839927"/>
    <xdr:sp macro="" textlink="">
      <xdr:nvSpPr>
        <xdr:cNvPr id="2156" name="TextBox 2155">
          <a:extLst>
            <a:ext uri="{FF2B5EF4-FFF2-40B4-BE49-F238E27FC236}">
              <a16:creationId xmlns:a16="http://schemas.microsoft.com/office/drawing/2014/main" id="{1E5DD25A-2FB7-461D-BF0F-873D8CC7C6B0}"/>
            </a:ext>
          </a:extLst>
        </xdr:cNvPr>
        <xdr:cNvSpPr txBox="1"/>
      </xdr:nvSpPr>
      <xdr:spPr>
        <a:xfrm>
          <a:off x="3093720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157" name="TextBox 2156">
          <a:extLst>
            <a:ext uri="{FF2B5EF4-FFF2-40B4-BE49-F238E27FC236}">
              <a16:creationId xmlns:a16="http://schemas.microsoft.com/office/drawing/2014/main" id="{04AA6CAE-7473-4091-A78F-E0395135306A}"/>
            </a:ext>
          </a:extLst>
        </xdr:cNvPr>
        <xdr:cNvSpPr txBox="1"/>
      </xdr:nvSpPr>
      <xdr:spPr>
        <a:xfrm>
          <a:off x="309372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382727"/>
    <xdr:sp macro="" textlink="">
      <xdr:nvSpPr>
        <xdr:cNvPr id="2158" name="TextBox 2157">
          <a:extLst>
            <a:ext uri="{FF2B5EF4-FFF2-40B4-BE49-F238E27FC236}">
              <a16:creationId xmlns:a16="http://schemas.microsoft.com/office/drawing/2014/main" id="{DA8F7CEF-56C6-4294-A148-20C852C0A034}"/>
            </a:ext>
          </a:extLst>
        </xdr:cNvPr>
        <xdr:cNvSpPr txBox="1"/>
      </xdr:nvSpPr>
      <xdr:spPr>
        <a:xfrm>
          <a:off x="3093720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1333500</xdr:colOff>
      <xdr:row>0</xdr:row>
      <xdr:rowOff>0</xdr:rowOff>
    </xdr:from>
    <xdr:ext cx="65" cy="1222654"/>
    <xdr:sp macro="" textlink="">
      <xdr:nvSpPr>
        <xdr:cNvPr id="2159" name="TextBox 2158">
          <a:extLst>
            <a:ext uri="{FF2B5EF4-FFF2-40B4-BE49-F238E27FC236}">
              <a16:creationId xmlns:a16="http://schemas.microsoft.com/office/drawing/2014/main" id="{11E957CF-4BDC-406B-A9A2-AA90241D642D}"/>
            </a:ext>
          </a:extLst>
        </xdr:cNvPr>
        <xdr:cNvSpPr txBox="1"/>
      </xdr:nvSpPr>
      <xdr:spPr>
        <a:xfrm>
          <a:off x="309372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839927"/>
    <xdr:sp macro="" textlink="">
      <xdr:nvSpPr>
        <xdr:cNvPr id="2160" name="TextBox 2159">
          <a:extLst>
            <a:ext uri="{FF2B5EF4-FFF2-40B4-BE49-F238E27FC236}">
              <a16:creationId xmlns:a16="http://schemas.microsoft.com/office/drawing/2014/main" id="{80D9A2E9-A4D2-4DE6-AA39-34387974A4F8}"/>
            </a:ext>
          </a:extLst>
        </xdr:cNvPr>
        <xdr:cNvSpPr txBox="1"/>
      </xdr:nvSpPr>
      <xdr:spPr>
        <a:xfrm>
          <a:off x="3093720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1333500</xdr:colOff>
      <xdr:row>0</xdr:row>
      <xdr:rowOff>0</xdr:rowOff>
    </xdr:from>
    <xdr:ext cx="65" cy="1222654"/>
    <xdr:sp macro="" textlink="">
      <xdr:nvSpPr>
        <xdr:cNvPr id="2161" name="TextBox 2160">
          <a:extLst>
            <a:ext uri="{FF2B5EF4-FFF2-40B4-BE49-F238E27FC236}">
              <a16:creationId xmlns:a16="http://schemas.microsoft.com/office/drawing/2014/main" id="{1F3FB0E5-2BE6-4D99-974E-DFFE0C0D822F}"/>
            </a:ext>
          </a:extLst>
        </xdr:cNvPr>
        <xdr:cNvSpPr txBox="1"/>
      </xdr:nvSpPr>
      <xdr:spPr>
        <a:xfrm>
          <a:off x="309372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162" name="TextBox 2161">
          <a:extLst>
            <a:ext uri="{FF2B5EF4-FFF2-40B4-BE49-F238E27FC236}">
              <a16:creationId xmlns:a16="http://schemas.microsoft.com/office/drawing/2014/main" id="{F1C7633B-DFC7-47F6-BA02-DEBB074C1CC0}"/>
            </a:ext>
          </a:extLst>
        </xdr:cNvPr>
        <xdr:cNvSpPr txBox="1"/>
      </xdr:nvSpPr>
      <xdr:spPr>
        <a:xfrm>
          <a:off x="309372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839927"/>
    <xdr:sp macro="" textlink="">
      <xdr:nvSpPr>
        <xdr:cNvPr id="2163" name="TextBox 2162">
          <a:extLst>
            <a:ext uri="{FF2B5EF4-FFF2-40B4-BE49-F238E27FC236}">
              <a16:creationId xmlns:a16="http://schemas.microsoft.com/office/drawing/2014/main" id="{C2D27D40-16B8-4C30-8429-573DC0354A37}"/>
            </a:ext>
          </a:extLst>
        </xdr:cNvPr>
        <xdr:cNvSpPr txBox="1"/>
      </xdr:nvSpPr>
      <xdr:spPr>
        <a:xfrm>
          <a:off x="3093720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164" name="TextBox 2163">
          <a:extLst>
            <a:ext uri="{FF2B5EF4-FFF2-40B4-BE49-F238E27FC236}">
              <a16:creationId xmlns:a16="http://schemas.microsoft.com/office/drawing/2014/main" id="{807E481D-665F-43C4-A001-D25BF53C470E}"/>
            </a:ext>
          </a:extLst>
        </xdr:cNvPr>
        <xdr:cNvSpPr txBox="1"/>
      </xdr:nvSpPr>
      <xdr:spPr>
        <a:xfrm>
          <a:off x="309372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382727"/>
    <xdr:sp macro="" textlink="">
      <xdr:nvSpPr>
        <xdr:cNvPr id="2165" name="TextBox 2164">
          <a:extLst>
            <a:ext uri="{FF2B5EF4-FFF2-40B4-BE49-F238E27FC236}">
              <a16:creationId xmlns:a16="http://schemas.microsoft.com/office/drawing/2014/main" id="{2410ED7C-8BB3-4A4D-97E1-0D12C49ED576}"/>
            </a:ext>
          </a:extLst>
        </xdr:cNvPr>
        <xdr:cNvSpPr txBox="1"/>
      </xdr:nvSpPr>
      <xdr:spPr>
        <a:xfrm>
          <a:off x="3093720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1333500</xdr:colOff>
      <xdr:row>0</xdr:row>
      <xdr:rowOff>0</xdr:rowOff>
    </xdr:from>
    <xdr:ext cx="65" cy="1222654"/>
    <xdr:sp macro="" textlink="">
      <xdr:nvSpPr>
        <xdr:cNvPr id="2166" name="TextBox 2165">
          <a:extLst>
            <a:ext uri="{FF2B5EF4-FFF2-40B4-BE49-F238E27FC236}">
              <a16:creationId xmlns:a16="http://schemas.microsoft.com/office/drawing/2014/main" id="{B2352938-92A4-44C7-89CB-3C7586862BAF}"/>
            </a:ext>
          </a:extLst>
        </xdr:cNvPr>
        <xdr:cNvSpPr txBox="1"/>
      </xdr:nvSpPr>
      <xdr:spPr>
        <a:xfrm>
          <a:off x="309372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167" name="TextBox 2166">
          <a:extLst>
            <a:ext uri="{FF2B5EF4-FFF2-40B4-BE49-F238E27FC236}">
              <a16:creationId xmlns:a16="http://schemas.microsoft.com/office/drawing/2014/main" id="{D66EDFE9-80A2-4B58-A0BC-510AD84F7EED}"/>
            </a:ext>
          </a:extLst>
        </xdr:cNvPr>
        <xdr:cNvSpPr txBox="1"/>
      </xdr:nvSpPr>
      <xdr:spPr>
        <a:xfrm>
          <a:off x="309372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839927"/>
    <xdr:sp macro="" textlink="">
      <xdr:nvSpPr>
        <xdr:cNvPr id="2168" name="TextBox 2167">
          <a:extLst>
            <a:ext uri="{FF2B5EF4-FFF2-40B4-BE49-F238E27FC236}">
              <a16:creationId xmlns:a16="http://schemas.microsoft.com/office/drawing/2014/main" id="{B53EB98E-1CB8-4155-BC7E-186F6D24D185}"/>
            </a:ext>
          </a:extLst>
        </xdr:cNvPr>
        <xdr:cNvSpPr txBox="1"/>
      </xdr:nvSpPr>
      <xdr:spPr>
        <a:xfrm>
          <a:off x="3093720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169" name="TextBox 2168">
          <a:extLst>
            <a:ext uri="{FF2B5EF4-FFF2-40B4-BE49-F238E27FC236}">
              <a16:creationId xmlns:a16="http://schemas.microsoft.com/office/drawing/2014/main" id="{46A4BCBB-8140-49DB-930D-63EEEA863D67}"/>
            </a:ext>
          </a:extLst>
        </xdr:cNvPr>
        <xdr:cNvSpPr txBox="1"/>
      </xdr:nvSpPr>
      <xdr:spPr>
        <a:xfrm>
          <a:off x="309372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382727"/>
    <xdr:sp macro="" textlink="">
      <xdr:nvSpPr>
        <xdr:cNvPr id="2170" name="TextBox 2169">
          <a:extLst>
            <a:ext uri="{FF2B5EF4-FFF2-40B4-BE49-F238E27FC236}">
              <a16:creationId xmlns:a16="http://schemas.microsoft.com/office/drawing/2014/main" id="{15340858-FE11-402C-A686-FEEF55536B0F}"/>
            </a:ext>
          </a:extLst>
        </xdr:cNvPr>
        <xdr:cNvSpPr txBox="1"/>
      </xdr:nvSpPr>
      <xdr:spPr>
        <a:xfrm>
          <a:off x="3093720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1333500</xdr:colOff>
      <xdr:row>0</xdr:row>
      <xdr:rowOff>0</xdr:rowOff>
    </xdr:from>
    <xdr:ext cx="65" cy="1222654"/>
    <xdr:sp macro="" textlink="">
      <xdr:nvSpPr>
        <xdr:cNvPr id="2171" name="TextBox 2170">
          <a:extLst>
            <a:ext uri="{FF2B5EF4-FFF2-40B4-BE49-F238E27FC236}">
              <a16:creationId xmlns:a16="http://schemas.microsoft.com/office/drawing/2014/main" id="{B47008A9-686C-4E6B-8893-6A4D89150857}"/>
            </a:ext>
          </a:extLst>
        </xdr:cNvPr>
        <xdr:cNvSpPr txBox="1"/>
      </xdr:nvSpPr>
      <xdr:spPr>
        <a:xfrm>
          <a:off x="309372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172" name="TextBox 2171">
          <a:extLst>
            <a:ext uri="{FF2B5EF4-FFF2-40B4-BE49-F238E27FC236}">
              <a16:creationId xmlns:a16="http://schemas.microsoft.com/office/drawing/2014/main" id="{2FF779A1-DA16-47AB-8923-7FBFDD7C3779}"/>
            </a:ext>
          </a:extLst>
        </xdr:cNvPr>
        <xdr:cNvSpPr txBox="1"/>
      </xdr:nvSpPr>
      <xdr:spPr>
        <a:xfrm>
          <a:off x="309372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839927"/>
    <xdr:sp macro="" textlink="">
      <xdr:nvSpPr>
        <xdr:cNvPr id="2173" name="TextBox 2172">
          <a:extLst>
            <a:ext uri="{FF2B5EF4-FFF2-40B4-BE49-F238E27FC236}">
              <a16:creationId xmlns:a16="http://schemas.microsoft.com/office/drawing/2014/main" id="{80D6B84B-6DC7-4876-98E8-7775E65543EE}"/>
            </a:ext>
          </a:extLst>
        </xdr:cNvPr>
        <xdr:cNvSpPr txBox="1"/>
      </xdr:nvSpPr>
      <xdr:spPr>
        <a:xfrm>
          <a:off x="3093720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174" name="TextBox 2173">
          <a:extLst>
            <a:ext uri="{FF2B5EF4-FFF2-40B4-BE49-F238E27FC236}">
              <a16:creationId xmlns:a16="http://schemas.microsoft.com/office/drawing/2014/main" id="{90FAC3AB-EA14-4FDE-83E8-9D34DE15752B}"/>
            </a:ext>
          </a:extLst>
        </xdr:cNvPr>
        <xdr:cNvSpPr txBox="1"/>
      </xdr:nvSpPr>
      <xdr:spPr>
        <a:xfrm>
          <a:off x="309372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382727"/>
    <xdr:sp macro="" textlink="">
      <xdr:nvSpPr>
        <xdr:cNvPr id="2175" name="TextBox 2174">
          <a:extLst>
            <a:ext uri="{FF2B5EF4-FFF2-40B4-BE49-F238E27FC236}">
              <a16:creationId xmlns:a16="http://schemas.microsoft.com/office/drawing/2014/main" id="{2F7953CC-6679-4132-90FC-EEAF200653DA}"/>
            </a:ext>
          </a:extLst>
        </xdr:cNvPr>
        <xdr:cNvSpPr txBox="1"/>
      </xdr:nvSpPr>
      <xdr:spPr>
        <a:xfrm>
          <a:off x="3093720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1333500</xdr:colOff>
      <xdr:row>0</xdr:row>
      <xdr:rowOff>0</xdr:rowOff>
    </xdr:from>
    <xdr:ext cx="65" cy="1222654"/>
    <xdr:sp macro="" textlink="">
      <xdr:nvSpPr>
        <xdr:cNvPr id="2176" name="TextBox 2175">
          <a:extLst>
            <a:ext uri="{FF2B5EF4-FFF2-40B4-BE49-F238E27FC236}">
              <a16:creationId xmlns:a16="http://schemas.microsoft.com/office/drawing/2014/main" id="{49351A92-F3BC-44A5-BF15-3E4AD8F3C5AB}"/>
            </a:ext>
          </a:extLst>
        </xdr:cNvPr>
        <xdr:cNvSpPr txBox="1"/>
      </xdr:nvSpPr>
      <xdr:spPr>
        <a:xfrm>
          <a:off x="309372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177" name="TextBox 2176">
          <a:extLst>
            <a:ext uri="{FF2B5EF4-FFF2-40B4-BE49-F238E27FC236}">
              <a16:creationId xmlns:a16="http://schemas.microsoft.com/office/drawing/2014/main" id="{E0068806-6857-431D-9D70-0B0A1C25E576}"/>
            </a:ext>
          </a:extLst>
        </xdr:cNvPr>
        <xdr:cNvSpPr txBox="1"/>
      </xdr:nvSpPr>
      <xdr:spPr>
        <a:xfrm>
          <a:off x="309372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839927"/>
    <xdr:sp macro="" textlink="">
      <xdr:nvSpPr>
        <xdr:cNvPr id="2178" name="TextBox 2177">
          <a:extLst>
            <a:ext uri="{FF2B5EF4-FFF2-40B4-BE49-F238E27FC236}">
              <a16:creationId xmlns:a16="http://schemas.microsoft.com/office/drawing/2014/main" id="{C26D369A-A95E-4ABC-AFF5-F870380466A6}"/>
            </a:ext>
          </a:extLst>
        </xdr:cNvPr>
        <xdr:cNvSpPr txBox="1"/>
      </xdr:nvSpPr>
      <xdr:spPr>
        <a:xfrm>
          <a:off x="3093720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179" name="TextBox 2178">
          <a:extLst>
            <a:ext uri="{FF2B5EF4-FFF2-40B4-BE49-F238E27FC236}">
              <a16:creationId xmlns:a16="http://schemas.microsoft.com/office/drawing/2014/main" id="{D257F65D-FCF9-4AC8-8E87-33A63F6E1300}"/>
            </a:ext>
          </a:extLst>
        </xdr:cNvPr>
        <xdr:cNvSpPr txBox="1"/>
      </xdr:nvSpPr>
      <xdr:spPr>
        <a:xfrm>
          <a:off x="309372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382727"/>
    <xdr:sp macro="" textlink="">
      <xdr:nvSpPr>
        <xdr:cNvPr id="2180" name="TextBox 2179">
          <a:extLst>
            <a:ext uri="{FF2B5EF4-FFF2-40B4-BE49-F238E27FC236}">
              <a16:creationId xmlns:a16="http://schemas.microsoft.com/office/drawing/2014/main" id="{1602BF72-B3A0-4059-B9F9-011B9E34C068}"/>
            </a:ext>
          </a:extLst>
        </xdr:cNvPr>
        <xdr:cNvSpPr txBox="1"/>
      </xdr:nvSpPr>
      <xdr:spPr>
        <a:xfrm>
          <a:off x="3093720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1333500</xdr:colOff>
      <xdr:row>0</xdr:row>
      <xdr:rowOff>0</xdr:rowOff>
    </xdr:from>
    <xdr:ext cx="65" cy="1222654"/>
    <xdr:sp macro="" textlink="">
      <xdr:nvSpPr>
        <xdr:cNvPr id="2181" name="TextBox 2180">
          <a:extLst>
            <a:ext uri="{FF2B5EF4-FFF2-40B4-BE49-F238E27FC236}">
              <a16:creationId xmlns:a16="http://schemas.microsoft.com/office/drawing/2014/main" id="{DA26A3E9-E9C3-43AC-9718-5F43C1B59471}"/>
            </a:ext>
          </a:extLst>
        </xdr:cNvPr>
        <xdr:cNvSpPr txBox="1"/>
      </xdr:nvSpPr>
      <xdr:spPr>
        <a:xfrm>
          <a:off x="309372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182" name="TextBox 2181">
          <a:extLst>
            <a:ext uri="{FF2B5EF4-FFF2-40B4-BE49-F238E27FC236}">
              <a16:creationId xmlns:a16="http://schemas.microsoft.com/office/drawing/2014/main" id="{27039C47-69F6-420D-A61E-939C0050211D}"/>
            </a:ext>
          </a:extLst>
        </xdr:cNvPr>
        <xdr:cNvSpPr txBox="1"/>
      </xdr:nvSpPr>
      <xdr:spPr>
        <a:xfrm>
          <a:off x="309372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839927"/>
    <xdr:sp macro="" textlink="">
      <xdr:nvSpPr>
        <xdr:cNvPr id="2183" name="TextBox 2182">
          <a:extLst>
            <a:ext uri="{FF2B5EF4-FFF2-40B4-BE49-F238E27FC236}">
              <a16:creationId xmlns:a16="http://schemas.microsoft.com/office/drawing/2014/main" id="{0F52E745-7287-496E-B1D6-0DC6753FA858}"/>
            </a:ext>
          </a:extLst>
        </xdr:cNvPr>
        <xdr:cNvSpPr txBox="1"/>
      </xdr:nvSpPr>
      <xdr:spPr>
        <a:xfrm>
          <a:off x="3093720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184" name="TextBox 2183">
          <a:extLst>
            <a:ext uri="{FF2B5EF4-FFF2-40B4-BE49-F238E27FC236}">
              <a16:creationId xmlns:a16="http://schemas.microsoft.com/office/drawing/2014/main" id="{E3B05FA6-2E3F-42E6-BD4A-5B59A71141B0}"/>
            </a:ext>
          </a:extLst>
        </xdr:cNvPr>
        <xdr:cNvSpPr txBox="1"/>
      </xdr:nvSpPr>
      <xdr:spPr>
        <a:xfrm>
          <a:off x="309372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382727"/>
    <xdr:sp macro="" textlink="">
      <xdr:nvSpPr>
        <xdr:cNvPr id="2185" name="TextBox 2184">
          <a:extLst>
            <a:ext uri="{FF2B5EF4-FFF2-40B4-BE49-F238E27FC236}">
              <a16:creationId xmlns:a16="http://schemas.microsoft.com/office/drawing/2014/main" id="{2F96D209-9FDD-445D-9D64-42B3B3322585}"/>
            </a:ext>
          </a:extLst>
        </xdr:cNvPr>
        <xdr:cNvSpPr txBox="1"/>
      </xdr:nvSpPr>
      <xdr:spPr>
        <a:xfrm>
          <a:off x="3093720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1333500</xdr:colOff>
      <xdr:row>0</xdr:row>
      <xdr:rowOff>0</xdr:rowOff>
    </xdr:from>
    <xdr:ext cx="65" cy="1222654"/>
    <xdr:sp macro="" textlink="">
      <xdr:nvSpPr>
        <xdr:cNvPr id="2186" name="TextBox 2185">
          <a:extLst>
            <a:ext uri="{FF2B5EF4-FFF2-40B4-BE49-F238E27FC236}">
              <a16:creationId xmlns:a16="http://schemas.microsoft.com/office/drawing/2014/main" id="{DA62A328-E6D1-46C0-9F3A-0AA426BE1ADF}"/>
            </a:ext>
          </a:extLst>
        </xdr:cNvPr>
        <xdr:cNvSpPr txBox="1"/>
      </xdr:nvSpPr>
      <xdr:spPr>
        <a:xfrm>
          <a:off x="309372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187" name="TextBox 2186">
          <a:extLst>
            <a:ext uri="{FF2B5EF4-FFF2-40B4-BE49-F238E27FC236}">
              <a16:creationId xmlns:a16="http://schemas.microsoft.com/office/drawing/2014/main" id="{6C047471-A45B-4EDB-B124-3CBD6ECFEAC7}"/>
            </a:ext>
          </a:extLst>
        </xdr:cNvPr>
        <xdr:cNvSpPr txBox="1"/>
      </xdr:nvSpPr>
      <xdr:spPr>
        <a:xfrm>
          <a:off x="309372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839927"/>
    <xdr:sp macro="" textlink="">
      <xdr:nvSpPr>
        <xdr:cNvPr id="2188" name="TextBox 2187">
          <a:extLst>
            <a:ext uri="{FF2B5EF4-FFF2-40B4-BE49-F238E27FC236}">
              <a16:creationId xmlns:a16="http://schemas.microsoft.com/office/drawing/2014/main" id="{1515302A-B14F-45F6-AF5C-8E57F07F555D}"/>
            </a:ext>
          </a:extLst>
        </xdr:cNvPr>
        <xdr:cNvSpPr txBox="1"/>
      </xdr:nvSpPr>
      <xdr:spPr>
        <a:xfrm>
          <a:off x="3093720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189" name="TextBox 2188">
          <a:extLst>
            <a:ext uri="{FF2B5EF4-FFF2-40B4-BE49-F238E27FC236}">
              <a16:creationId xmlns:a16="http://schemas.microsoft.com/office/drawing/2014/main" id="{43FEBE49-1BF6-4659-88A7-75C511186363}"/>
            </a:ext>
          </a:extLst>
        </xdr:cNvPr>
        <xdr:cNvSpPr txBox="1"/>
      </xdr:nvSpPr>
      <xdr:spPr>
        <a:xfrm>
          <a:off x="309372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382727"/>
    <xdr:sp macro="" textlink="">
      <xdr:nvSpPr>
        <xdr:cNvPr id="2190" name="TextBox 2189">
          <a:extLst>
            <a:ext uri="{FF2B5EF4-FFF2-40B4-BE49-F238E27FC236}">
              <a16:creationId xmlns:a16="http://schemas.microsoft.com/office/drawing/2014/main" id="{F876BA62-9970-4203-8C67-D5B21391B334}"/>
            </a:ext>
          </a:extLst>
        </xdr:cNvPr>
        <xdr:cNvSpPr txBox="1"/>
      </xdr:nvSpPr>
      <xdr:spPr>
        <a:xfrm>
          <a:off x="3093720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1333500</xdr:colOff>
      <xdr:row>0</xdr:row>
      <xdr:rowOff>0</xdr:rowOff>
    </xdr:from>
    <xdr:ext cx="65" cy="1222654"/>
    <xdr:sp macro="" textlink="">
      <xdr:nvSpPr>
        <xdr:cNvPr id="2191" name="TextBox 2190">
          <a:extLst>
            <a:ext uri="{FF2B5EF4-FFF2-40B4-BE49-F238E27FC236}">
              <a16:creationId xmlns:a16="http://schemas.microsoft.com/office/drawing/2014/main" id="{55D06CBE-083F-4517-8257-395E6C65531D}"/>
            </a:ext>
          </a:extLst>
        </xdr:cNvPr>
        <xdr:cNvSpPr txBox="1"/>
      </xdr:nvSpPr>
      <xdr:spPr>
        <a:xfrm>
          <a:off x="309372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192" name="TextBox 2191">
          <a:extLst>
            <a:ext uri="{FF2B5EF4-FFF2-40B4-BE49-F238E27FC236}">
              <a16:creationId xmlns:a16="http://schemas.microsoft.com/office/drawing/2014/main" id="{DB5F8A25-EF2E-414D-9798-536CC074CD21}"/>
            </a:ext>
          </a:extLst>
        </xdr:cNvPr>
        <xdr:cNvSpPr txBox="1"/>
      </xdr:nvSpPr>
      <xdr:spPr>
        <a:xfrm>
          <a:off x="309372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839927"/>
    <xdr:sp macro="" textlink="">
      <xdr:nvSpPr>
        <xdr:cNvPr id="2193" name="TextBox 2192">
          <a:extLst>
            <a:ext uri="{FF2B5EF4-FFF2-40B4-BE49-F238E27FC236}">
              <a16:creationId xmlns:a16="http://schemas.microsoft.com/office/drawing/2014/main" id="{09FB61F7-E975-4BCB-BB8C-8BA558C7A629}"/>
            </a:ext>
          </a:extLst>
        </xdr:cNvPr>
        <xdr:cNvSpPr txBox="1"/>
      </xdr:nvSpPr>
      <xdr:spPr>
        <a:xfrm>
          <a:off x="3093720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194" name="TextBox 2193">
          <a:extLst>
            <a:ext uri="{FF2B5EF4-FFF2-40B4-BE49-F238E27FC236}">
              <a16:creationId xmlns:a16="http://schemas.microsoft.com/office/drawing/2014/main" id="{17D3202A-CAD8-4005-AD96-4ACB565E9CC8}"/>
            </a:ext>
          </a:extLst>
        </xdr:cNvPr>
        <xdr:cNvSpPr txBox="1"/>
      </xdr:nvSpPr>
      <xdr:spPr>
        <a:xfrm>
          <a:off x="309372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382727"/>
    <xdr:sp macro="" textlink="">
      <xdr:nvSpPr>
        <xdr:cNvPr id="2195" name="TextBox 2194">
          <a:extLst>
            <a:ext uri="{FF2B5EF4-FFF2-40B4-BE49-F238E27FC236}">
              <a16:creationId xmlns:a16="http://schemas.microsoft.com/office/drawing/2014/main" id="{E911DBC1-92DE-44D7-B342-E52D16C94CBB}"/>
            </a:ext>
          </a:extLst>
        </xdr:cNvPr>
        <xdr:cNvSpPr txBox="1"/>
      </xdr:nvSpPr>
      <xdr:spPr>
        <a:xfrm>
          <a:off x="3093720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1333500</xdr:colOff>
      <xdr:row>0</xdr:row>
      <xdr:rowOff>0</xdr:rowOff>
    </xdr:from>
    <xdr:ext cx="65" cy="1222654"/>
    <xdr:sp macro="" textlink="">
      <xdr:nvSpPr>
        <xdr:cNvPr id="2196" name="TextBox 2195">
          <a:extLst>
            <a:ext uri="{FF2B5EF4-FFF2-40B4-BE49-F238E27FC236}">
              <a16:creationId xmlns:a16="http://schemas.microsoft.com/office/drawing/2014/main" id="{5DEC9EB7-5FE4-4F70-9E44-894935B8839D}"/>
            </a:ext>
          </a:extLst>
        </xdr:cNvPr>
        <xdr:cNvSpPr txBox="1"/>
      </xdr:nvSpPr>
      <xdr:spPr>
        <a:xfrm>
          <a:off x="309372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197" name="TextBox 2196">
          <a:extLst>
            <a:ext uri="{FF2B5EF4-FFF2-40B4-BE49-F238E27FC236}">
              <a16:creationId xmlns:a16="http://schemas.microsoft.com/office/drawing/2014/main" id="{DE28A968-9975-49E4-89BE-38AD3196F596}"/>
            </a:ext>
          </a:extLst>
        </xdr:cNvPr>
        <xdr:cNvSpPr txBox="1"/>
      </xdr:nvSpPr>
      <xdr:spPr>
        <a:xfrm>
          <a:off x="309372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839927"/>
    <xdr:sp macro="" textlink="">
      <xdr:nvSpPr>
        <xdr:cNvPr id="2198" name="TextBox 2197">
          <a:extLst>
            <a:ext uri="{FF2B5EF4-FFF2-40B4-BE49-F238E27FC236}">
              <a16:creationId xmlns:a16="http://schemas.microsoft.com/office/drawing/2014/main" id="{1AF39B8B-80D6-4369-87DF-D81A1ADCB815}"/>
            </a:ext>
          </a:extLst>
        </xdr:cNvPr>
        <xdr:cNvSpPr txBox="1"/>
      </xdr:nvSpPr>
      <xdr:spPr>
        <a:xfrm>
          <a:off x="3093720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199" name="TextBox 2198">
          <a:extLst>
            <a:ext uri="{FF2B5EF4-FFF2-40B4-BE49-F238E27FC236}">
              <a16:creationId xmlns:a16="http://schemas.microsoft.com/office/drawing/2014/main" id="{A6E03A2F-2523-4ECD-BE20-E234B3C784BF}"/>
            </a:ext>
          </a:extLst>
        </xdr:cNvPr>
        <xdr:cNvSpPr txBox="1"/>
      </xdr:nvSpPr>
      <xdr:spPr>
        <a:xfrm>
          <a:off x="309372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382727"/>
    <xdr:sp macro="" textlink="">
      <xdr:nvSpPr>
        <xdr:cNvPr id="2200" name="TextBox 2199">
          <a:extLst>
            <a:ext uri="{FF2B5EF4-FFF2-40B4-BE49-F238E27FC236}">
              <a16:creationId xmlns:a16="http://schemas.microsoft.com/office/drawing/2014/main" id="{6A32710D-EF1F-40D4-9282-B99AFD082B4A}"/>
            </a:ext>
          </a:extLst>
        </xdr:cNvPr>
        <xdr:cNvSpPr txBox="1"/>
      </xdr:nvSpPr>
      <xdr:spPr>
        <a:xfrm>
          <a:off x="3093720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1333500</xdr:colOff>
      <xdr:row>0</xdr:row>
      <xdr:rowOff>0</xdr:rowOff>
    </xdr:from>
    <xdr:ext cx="65" cy="1222654"/>
    <xdr:sp macro="" textlink="">
      <xdr:nvSpPr>
        <xdr:cNvPr id="2201" name="TextBox 2200">
          <a:extLst>
            <a:ext uri="{FF2B5EF4-FFF2-40B4-BE49-F238E27FC236}">
              <a16:creationId xmlns:a16="http://schemas.microsoft.com/office/drawing/2014/main" id="{C4BAE17F-ED29-42EF-9C8B-60BF474307DC}"/>
            </a:ext>
          </a:extLst>
        </xdr:cNvPr>
        <xdr:cNvSpPr txBox="1"/>
      </xdr:nvSpPr>
      <xdr:spPr>
        <a:xfrm>
          <a:off x="309372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202" name="TextBox 2201">
          <a:extLst>
            <a:ext uri="{FF2B5EF4-FFF2-40B4-BE49-F238E27FC236}">
              <a16:creationId xmlns:a16="http://schemas.microsoft.com/office/drawing/2014/main" id="{B6A65BBB-5516-4AD5-901A-CDBD22F03A29}"/>
            </a:ext>
          </a:extLst>
        </xdr:cNvPr>
        <xdr:cNvSpPr txBox="1"/>
      </xdr:nvSpPr>
      <xdr:spPr>
        <a:xfrm>
          <a:off x="309372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839927"/>
    <xdr:sp macro="" textlink="">
      <xdr:nvSpPr>
        <xdr:cNvPr id="2203" name="TextBox 2202">
          <a:extLst>
            <a:ext uri="{FF2B5EF4-FFF2-40B4-BE49-F238E27FC236}">
              <a16:creationId xmlns:a16="http://schemas.microsoft.com/office/drawing/2014/main" id="{5DDCF18B-96F1-4CA7-80AF-B9027D18C9AC}"/>
            </a:ext>
          </a:extLst>
        </xdr:cNvPr>
        <xdr:cNvSpPr txBox="1"/>
      </xdr:nvSpPr>
      <xdr:spPr>
        <a:xfrm>
          <a:off x="3093720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204" name="TextBox 2203">
          <a:extLst>
            <a:ext uri="{FF2B5EF4-FFF2-40B4-BE49-F238E27FC236}">
              <a16:creationId xmlns:a16="http://schemas.microsoft.com/office/drawing/2014/main" id="{B528472E-5DA7-4EA3-B4C8-3A528C7BADEF}"/>
            </a:ext>
          </a:extLst>
        </xdr:cNvPr>
        <xdr:cNvSpPr txBox="1"/>
      </xdr:nvSpPr>
      <xdr:spPr>
        <a:xfrm>
          <a:off x="309372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382727"/>
    <xdr:sp macro="" textlink="">
      <xdr:nvSpPr>
        <xdr:cNvPr id="2205" name="TextBox 2204">
          <a:extLst>
            <a:ext uri="{FF2B5EF4-FFF2-40B4-BE49-F238E27FC236}">
              <a16:creationId xmlns:a16="http://schemas.microsoft.com/office/drawing/2014/main" id="{F31C97E3-7F36-45FC-940B-B3709D2F33A9}"/>
            </a:ext>
          </a:extLst>
        </xdr:cNvPr>
        <xdr:cNvSpPr txBox="1"/>
      </xdr:nvSpPr>
      <xdr:spPr>
        <a:xfrm>
          <a:off x="3093720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1333500</xdr:colOff>
      <xdr:row>0</xdr:row>
      <xdr:rowOff>0</xdr:rowOff>
    </xdr:from>
    <xdr:ext cx="65" cy="1222654"/>
    <xdr:sp macro="" textlink="">
      <xdr:nvSpPr>
        <xdr:cNvPr id="2206" name="TextBox 2205">
          <a:extLst>
            <a:ext uri="{FF2B5EF4-FFF2-40B4-BE49-F238E27FC236}">
              <a16:creationId xmlns:a16="http://schemas.microsoft.com/office/drawing/2014/main" id="{89E3C1F1-A408-46CE-8F61-01483C74D587}"/>
            </a:ext>
          </a:extLst>
        </xdr:cNvPr>
        <xdr:cNvSpPr txBox="1"/>
      </xdr:nvSpPr>
      <xdr:spPr>
        <a:xfrm>
          <a:off x="309372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207" name="TextBox 2206">
          <a:extLst>
            <a:ext uri="{FF2B5EF4-FFF2-40B4-BE49-F238E27FC236}">
              <a16:creationId xmlns:a16="http://schemas.microsoft.com/office/drawing/2014/main" id="{F444A327-B9A8-43CE-92AB-28F85565228F}"/>
            </a:ext>
          </a:extLst>
        </xdr:cNvPr>
        <xdr:cNvSpPr txBox="1"/>
      </xdr:nvSpPr>
      <xdr:spPr>
        <a:xfrm>
          <a:off x="309372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839927"/>
    <xdr:sp macro="" textlink="">
      <xdr:nvSpPr>
        <xdr:cNvPr id="2208" name="TextBox 2207">
          <a:extLst>
            <a:ext uri="{FF2B5EF4-FFF2-40B4-BE49-F238E27FC236}">
              <a16:creationId xmlns:a16="http://schemas.microsoft.com/office/drawing/2014/main" id="{95E4BF5F-8BBB-4CB4-A609-E5282739C3FB}"/>
            </a:ext>
          </a:extLst>
        </xdr:cNvPr>
        <xdr:cNvSpPr txBox="1"/>
      </xdr:nvSpPr>
      <xdr:spPr>
        <a:xfrm>
          <a:off x="3093720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209" name="TextBox 2208">
          <a:extLst>
            <a:ext uri="{FF2B5EF4-FFF2-40B4-BE49-F238E27FC236}">
              <a16:creationId xmlns:a16="http://schemas.microsoft.com/office/drawing/2014/main" id="{68636A4F-5DF6-4A75-8AC7-9648E5CE894A}"/>
            </a:ext>
          </a:extLst>
        </xdr:cNvPr>
        <xdr:cNvSpPr txBox="1"/>
      </xdr:nvSpPr>
      <xdr:spPr>
        <a:xfrm>
          <a:off x="309372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382727"/>
    <xdr:sp macro="" textlink="">
      <xdr:nvSpPr>
        <xdr:cNvPr id="2210" name="TextBox 2209">
          <a:extLst>
            <a:ext uri="{FF2B5EF4-FFF2-40B4-BE49-F238E27FC236}">
              <a16:creationId xmlns:a16="http://schemas.microsoft.com/office/drawing/2014/main" id="{C46F2688-C24B-47C4-AB6A-92697B4FEA89}"/>
            </a:ext>
          </a:extLst>
        </xdr:cNvPr>
        <xdr:cNvSpPr txBox="1"/>
      </xdr:nvSpPr>
      <xdr:spPr>
        <a:xfrm>
          <a:off x="3093720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1333500</xdr:colOff>
      <xdr:row>0</xdr:row>
      <xdr:rowOff>0</xdr:rowOff>
    </xdr:from>
    <xdr:ext cx="65" cy="1222654"/>
    <xdr:sp macro="" textlink="">
      <xdr:nvSpPr>
        <xdr:cNvPr id="2211" name="TextBox 2210">
          <a:extLst>
            <a:ext uri="{FF2B5EF4-FFF2-40B4-BE49-F238E27FC236}">
              <a16:creationId xmlns:a16="http://schemas.microsoft.com/office/drawing/2014/main" id="{03E5A2F1-6957-4204-9611-3A6C88C0C38C}"/>
            </a:ext>
          </a:extLst>
        </xdr:cNvPr>
        <xdr:cNvSpPr txBox="1"/>
      </xdr:nvSpPr>
      <xdr:spPr>
        <a:xfrm>
          <a:off x="309372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212" name="TextBox 2211">
          <a:extLst>
            <a:ext uri="{FF2B5EF4-FFF2-40B4-BE49-F238E27FC236}">
              <a16:creationId xmlns:a16="http://schemas.microsoft.com/office/drawing/2014/main" id="{DE68F6BD-ECF6-40D8-B083-56E6750935F1}"/>
            </a:ext>
          </a:extLst>
        </xdr:cNvPr>
        <xdr:cNvSpPr txBox="1"/>
      </xdr:nvSpPr>
      <xdr:spPr>
        <a:xfrm>
          <a:off x="309372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839927"/>
    <xdr:sp macro="" textlink="">
      <xdr:nvSpPr>
        <xdr:cNvPr id="2213" name="TextBox 2212">
          <a:extLst>
            <a:ext uri="{FF2B5EF4-FFF2-40B4-BE49-F238E27FC236}">
              <a16:creationId xmlns:a16="http://schemas.microsoft.com/office/drawing/2014/main" id="{A6C667C5-0DEF-4346-9505-A22B89DD4A11}"/>
            </a:ext>
          </a:extLst>
        </xdr:cNvPr>
        <xdr:cNvSpPr txBox="1"/>
      </xdr:nvSpPr>
      <xdr:spPr>
        <a:xfrm>
          <a:off x="3093720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214" name="TextBox 2213">
          <a:extLst>
            <a:ext uri="{FF2B5EF4-FFF2-40B4-BE49-F238E27FC236}">
              <a16:creationId xmlns:a16="http://schemas.microsoft.com/office/drawing/2014/main" id="{0F276474-F9AE-4788-890F-A14B5174F813}"/>
            </a:ext>
          </a:extLst>
        </xdr:cNvPr>
        <xdr:cNvSpPr txBox="1"/>
      </xdr:nvSpPr>
      <xdr:spPr>
        <a:xfrm>
          <a:off x="309372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382727"/>
    <xdr:sp macro="" textlink="">
      <xdr:nvSpPr>
        <xdr:cNvPr id="2215" name="TextBox 2214">
          <a:extLst>
            <a:ext uri="{FF2B5EF4-FFF2-40B4-BE49-F238E27FC236}">
              <a16:creationId xmlns:a16="http://schemas.microsoft.com/office/drawing/2014/main" id="{6816DD41-EAD1-4187-99BA-42BE1EA408C5}"/>
            </a:ext>
          </a:extLst>
        </xdr:cNvPr>
        <xdr:cNvSpPr txBox="1"/>
      </xdr:nvSpPr>
      <xdr:spPr>
        <a:xfrm>
          <a:off x="3093720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1333500</xdr:colOff>
      <xdr:row>0</xdr:row>
      <xdr:rowOff>0</xdr:rowOff>
    </xdr:from>
    <xdr:ext cx="65" cy="1222654"/>
    <xdr:sp macro="" textlink="">
      <xdr:nvSpPr>
        <xdr:cNvPr id="2216" name="TextBox 2215">
          <a:extLst>
            <a:ext uri="{FF2B5EF4-FFF2-40B4-BE49-F238E27FC236}">
              <a16:creationId xmlns:a16="http://schemas.microsoft.com/office/drawing/2014/main" id="{B0A6987A-0C85-4A21-8737-69969A5261CB}"/>
            </a:ext>
          </a:extLst>
        </xdr:cNvPr>
        <xdr:cNvSpPr txBox="1"/>
      </xdr:nvSpPr>
      <xdr:spPr>
        <a:xfrm>
          <a:off x="309372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217" name="TextBox 2216">
          <a:extLst>
            <a:ext uri="{FF2B5EF4-FFF2-40B4-BE49-F238E27FC236}">
              <a16:creationId xmlns:a16="http://schemas.microsoft.com/office/drawing/2014/main" id="{23843C51-4884-408B-84DB-A1FE823AADCE}"/>
            </a:ext>
          </a:extLst>
        </xdr:cNvPr>
        <xdr:cNvSpPr txBox="1"/>
      </xdr:nvSpPr>
      <xdr:spPr>
        <a:xfrm>
          <a:off x="309372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839927"/>
    <xdr:sp macro="" textlink="">
      <xdr:nvSpPr>
        <xdr:cNvPr id="2218" name="TextBox 2217">
          <a:extLst>
            <a:ext uri="{FF2B5EF4-FFF2-40B4-BE49-F238E27FC236}">
              <a16:creationId xmlns:a16="http://schemas.microsoft.com/office/drawing/2014/main" id="{0A09DE73-99C2-489A-9AD9-3C34B997DD2F}"/>
            </a:ext>
          </a:extLst>
        </xdr:cNvPr>
        <xdr:cNvSpPr txBox="1"/>
      </xdr:nvSpPr>
      <xdr:spPr>
        <a:xfrm>
          <a:off x="3093720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219" name="TextBox 2218">
          <a:extLst>
            <a:ext uri="{FF2B5EF4-FFF2-40B4-BE49-F238E27FC236}">
              <a16:creationId xmlns:a16="http://schemas.microsoft.com/office/drawing/2014/main" id="{4BACD848-632A-4534-840D-B4B161249A48}"/>
            </a:ext>
          </a:extLst>
        </xdr:cNvPr>
        <xdr:cNvSpPr txBox="1"/>
      </xdr:nvSpPr>
      <xdr:spPr>
        <a:xfrm>
          <a:off x="309372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382727"/>
    <xdr:sp macro="" textlink="">
      <xdr:nvSpPr>
        <xdr:cNvPr id="2220" name="TextBox 2219">
          <a:extLst>
            <a:ext uri="{FF2B5EF4-FFF2-40B4-BE49-F238E27FC236}">
              <a16:creationId xmlns:a16="http://schemas.microsoft.com/office/drawing/2014/main" id="{0D6F2EB3-1F8B-4258-9412-2884EB8FCA06}"/>
            </a:ext>
          </a:extLst>
        </xdr:cNvPr>
        <xdr:cNvSpPr txBox="1"/>
      </xdr:nvSpPr>
      <xdr:spPr>
        <a:xfrm>
          <a:off x="3093720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1333500</xdr:colOff>
      <xdr:row>0</xdr:row>
      <xdr:rowOff>0</xdr:rowOff>
    </xdr:from>
    <xdr:ext cx="65" cy="1222654"/>
    <xdr:sp macro="" textlink="">
      <xdr:nvSpPr>
        <xdr:cNvPr id="2221" name="TextBox 2220">
          <a:extLst>
            <a:ext uri="{FF2B5EF4-FFF2-40B4-BE49-F238E27FC236}">
              <a16:creationId xmlns:a16="http://schemas.microsoft.com/office/drawing/2014/main" id="{FD4314A8-64BF-440A-B870-04C7203F313B}"/>
            </a:ext>
          </a:extLst>
        </xdr:cNvPr>
        <xdr:cNvSpPr txBox="1"/>
      </xdr:nvSpPr>
      <xdr:spPr>
        <a:xfrm>
          <a:off x="309372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222" name="TextBox 2221">
          <a:extLst>
            <a:ext uri="{FF2B5EF4-FFF2-40B4-BE49-F238E27FC236}">
              <a16:creationId xmlns:a16="http://schemas.microsoft.com/office/drawing/2014/main" id="{35DC2648-359C-4153-90DD-51ADDBB7C87C}"/>
            </a:ext>
          </a:extLst>
        </xdr:cNvPr>
        <xdr:cNvSpPr txBox="1"/>
      </xdr:nvSpPr>
      <xdr:spPr>
        <a:xfrm>
          <a:off x="309372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839927"/>
    <xdr:sp macro="" textlink="">
      <xdr:nvSpPr>
        <xdr:cNvPr id="2223" name="TextBox 2222">
          <a:extLst>
            <a:ext uri="{FF2B5EF4-FFF2-40B4-BE49-F238E27FC236}">
              <a16:creationId xmlns:a16="http://schemas.microsoft.com/office/drawing/2014/main" id="{51A1D3FE-C492-48D7-83E0-EF30B71CDBCB}"/>
            </a:ext>
          </a:extLst>
        </xdr:cNvPr>
        <xdr:cNvSpPr txBox="1"/>
      </xdr:nvSpPr>
      <xdr:spPr>
        <a:xfrm>
          <a:off x="3093720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224" name="TextBox 2223">
          <a:extLst>
            <a:ext uri="{FF2B5EF4-FFF2-40B4-BE49-F238E27FC236}">
              <a16:creationId xmlns:a16="http://schemas.microsoft.com/office/drawing/2014/main" id="{EB55797E-0844-45D6-B9AC-EBDF36E21D0A}"/>
            </a:ext>
          </a:extLst>
        </xdr:cNvPr>
        <xdr:cNvSpPr txBox="1"/>
      </xdr:nvSpPr>
      <xdr:spPr>
        <a:xfrm>
          <a:off x="309372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382727"/>
    <xdr:sp macro="" textlink="">
      <xdr:nvSpPr>
        <xdr:cNvPr id="2225" name="TextBox 2224">
          <a:extLst>
            <a:ext uri="{FF2B5EF4-FFF2-40B4-BE49-F238E27FC236}">
              <a16:creationId xmlns:a16="http://schemas.microsoft.com/office/drawing/2014/main" id="{86D8AB1B-C322-4270-B281-3FD4BC8DDDF5}"/>
            </a:ext>
          </a:extLst>
        </xdr:cNvPr>
        <xdr:cNvSpPr txBox="1"/>
      </xdr:nvSpPr>
      <xdr:spPr>
        <a:xfrm>
          <a:off x="3093720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1333500</xdr:colOff>
      <xdr:row>0</xdr:row>
      <xdr:rowOff>0</xdr:rowOff>
    </xdr:from>
    <xdr:ext cx="65" cy="1222654"/>
    <xdr:sp macro="" textlink="">
      <xdr:nvSpPr>
        <xdr:cNvPr id="2226" name="TextBox 2225">
          <a:extLst>
            <a:ext uri="{FF2B5EF4-FFF2-40B4-BE49-F238E27FC236}">
              <a16:creationId xmlns:a16="http://schemas.microsoft.com/office/drawing/2014/main" id="{796A4B26-487C-497F-8410-83B06220688B}"/>
            </a:ext>
          </a:extLst>
        </xdr:cNvPr>
        <xdr:cNvSpPr txBox="1"/>
      </xdr:nvSpPr>
      <xdr:spPr>
        <a:xfrm>
          <a:off x="309372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227" name="TextBox 2226">
          <a:extLst>
            <a:ext uri="{FF2B5EF4-FFF2-40B4-BE49-F238E27FC236}">
              <a16:creationId xmlns:a16="http://schemas.microsoft.com/office/drawing/2014/main" id="{5838B38F-3BAB-4939-A9BA-94BBC6F2F39E}"/>
            </a:ext>
          </a:extLst>
        </xdr:cNvPr>
        <xdr:cNvSpPr txBox="1"/>
      </xdr:nvSpPr>
      <xdr:spPr>
        <a:xfrm>
          <a:off x="309372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839927"/>
    <xdr:sp macro="" textlink="">
      <xdr:nvSpPr>
        <xdr:cNvPr id="2228" name="TextBox 2227">
          <a:extLst>
            <a:ext uri="{FF2B5EF4-FFF2-40B4-BE49-F238E27FC236}">
              <a16:creationId xmlns:a16="http://schemas.microsoft.com/office/drawing/2014/main" id="{D04F95BA-FCA7-413C-B515-2E593C76DE5C}"/>
            </a:ext>
          </a:extLst>
        </xdr:cNvPr>
        <xdr:cNvSpPr txBox="1"/>
      </xdr:nvSpPr>
      <xdr:spPr>
        <a:xfrm>
          <a:off x="3093720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229" name="TextBox 2228">
          <a:extLst>
            <a:ext uri="{FF2B5EF4-FFF2-40B4-BE49-F238E27FC236}">
              <a16:creationId xmlns:a16="http://schemas.microsoft.com/office/drawing/2014/main" id="{41A19E6D-AC37-4513-ABFB-4E5D8BAAE50B}"/>
            </a:ext>
          </a:extLst>
        </xdr:cNvPr>
        <xdr:cNvSpPr txBox="1"/>
      </xdr:nvSpPr>
      <xdr:spPr>
        <a:xfrm>
          <a:off x="309372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382727"/>
    <xdr:sp macro="" textlink="">
      <xdr:nvSpPr>
        <xdr:cNvPr id="2230" name="TextBox 2229">
          <a:extLst>
            <a:ext uri="{FF2B5EF4-FFF2-40B4-BE49-F238E27FC236}">
              <a16:creationId xmlns:a16="http://schemas.microsoft.com/office/drawing/2014/main" id="{5317F74D-C7E7-44E5-8DC2-1198349D73A7}"/>
            </a:ext>
          </a:extLst>
        </xdr:cNvPr>
        <xdr:cNvSpPr txBox="1"/>
      </xdr:nvSpPr>
      <xdr:spPr>
        <a:xfrm>
          <a:off x="3093720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1333500</xdr:colOff>
      <xdr:row>0</xdr:row>
      <xdr:rowOff>0</xdr:rowOff>
    </xdr:from>
    <xdr:ext cx="65" cy="1222654"/>
    <xdr:sp macro="" textlink="">
      <xdr:nvSpPr>
        <xdr:cNvPr id="2231" name="TextBox 2230">
          <a:extLst>
            <a:ext uri="{FF2B5EF4-FFF2-40B4-BE49-F238E27FC236}">
              <a16:creationId xmlns:a16="http://schemas.microsoft.com/office/drawing/2014/main" id="{028F1E28-BE4D-4D85-B242-42F5CBE26855}"/>
            </a:ext>
          </a:extLst>
        </xdr:cNvPr>
        <xdr:cNvSpPr txBox="1"/>
      </xdr:nvSpPr>
      <xdr:spPr>
        <a:xfrm>
          <a:off x="309372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232" name="TextBox 2231">
          <a:extLst>
            <a:ext uri="{FF2B5EF4-FFF2-40B4-BE49-F238E27FC236}">
              <a16:creationId xmlns:a16="http://schemas.microsoft.com/office/drawing/2014/main" id="{2DB32E87-A00C-4385-8AB0-2FC2787B1CF4}"/>
            </a:ext>
          </a:extLst>
        </xdr:cNvPr>
        <xdr:cNvSpPr txBox="1"/>
      </xdr:nvSpPr>
      <xdr:spPr>
        <a:xfrm>
          <a:off x="309372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839927"/>
    <xdr:sp macro="" textlink="">
      <xdr:nvSpPr>
        <xdr:cNvPr id="2233" name="TextBox 2232">
          <a:extLst>
            <a:ext uri="{FF2B5EF4-FFF2-40B4-BE49-F238E27FC236}">
              <a16:creationId xmlns:a16="http://schemas.microsoft.com/office/drawing/2014/main" id="{90ABD4D4-54A6-4A08-8893-7F8B158F2D88}"/>
            </a:ext>
          </a:extLst>
        </xdr:cNvPr>
        <xdr:cNvSpPr txBox="1"/>
      </xdr:nvSpPr>
      <xdr:spPr>
        <a:xfrm>
          <a:off x="3093720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234" name="TextBox 2233">
          <a:extLst>
            <a:ext uri="{FF2B5EF4-FFF2-40B4-BE49-F238E27FC236}">
              <a16:creationId xmlns:a16="http://schemas.microsoft.com/office/drawing/2014/main" id="{B6022BA4-8C66-49EE-BD3E-5211F0CC4342}"/>
            </a:ext>
          </a:extLst>
        </xdr:cNvPr>
        <xdr:cNvSpPr txBox="1"/>
      </xdr:nvSpPr>
      <xdr:spPr>
        <a:xfrm>
          <a:off x="309372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382727"/>
    <xdr:sp macro="" textlink="">
      <xdr:nvSpPr>
        <xdr:cNvPr id="2235" name="TextBox 2234">
          <a:extLst>
            <a:ext uri="{FF2B5EF4-FFF2-40B4-BE49-F238E27FC236}">
              <a16:creationId xmlns:a16="http://schemas.microsoft.com/office/drawing/2014/main" id="{08F5A4C0-4240-4879-A650-C7B53B14E7C9}"/>
            </a:ext>
          </a:extLst>
        </xdr:cNvPr>
        <xdr:cNvSpPr txBox="1"/>
      </xdr:nvSpPr>
      <xdr:spPr>
        <a:xfrm>
          <a:off x="3093720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1333500</xdr:colOff>
      <xdr:row>0</xdr:row>
      <xdr:rowOff>0</xdr:rowOff>
    </xdr:from>
    <xdr:ext cx="65" cy="1222654"/>
    <xdr:sp macro="" textlink="">
      <xdr:nvSpPr>
        <xdr:cNvPr id="2236" name="TextBox 2235">
          <a:extLst>
            <a:ext uri="{FF2B5EF4-FFF2-40B4-BE49-F238E27FC236}">
              <a16:creationId xmlns:a16="http://schemas.microsoft.com/office/drawing/2014/main" id="{68064F65-B4AD-4440-AA17-C2BFD7CE77CF}"/>
            </a:ext>
          </a:extLst>
        </xdr:cNvPr>
        <xdr:cNvSpPr txBox="1"/>
      </xdr:nvSpPr>
      <xdr:spPr>
        <a:xfrm>
          <a:off x="309372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237" name="TextBox 2236">
          <a:extLst>
            <a:ext uri="{FF2B5EF4-FFF2-40B4-BE49-F238E27FC236}">
              <a16:creationId xmlns:a16="http://schemas.microsoft.com/office/drawing/2014/main" id="{40848B94-DBDA-4DFA-BF51-26F7F6B67953}"/>
            </a:ext>
          </a:extLst>
        </xdr:cNvPr>
        <xdr:cNvSpPr txBox="1"/>
      </xdr:nvSpPr>
      <xdr:spPr>
        <a:xfrm>
          <a:off x="309372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839927"/>
    <xdr:sp macro="" textlink="">
      <xdr:nvSpPr>
        <xdr:cNvPr id="2238" name="TextBox 2237">
          <a:extLst>
            <a:ext uri="{FF2B5EF4-FFF2-40B4-BE49-F238E27FC236}">
              <a16:creationId xmlns:a16="http://schemas.microsoft.com/office/drawing/2014/main" id="{B6BA12FD-014B-4B1C-9C74-912F42F5EDDF}"/>
            </a:ext>
          </a:extLst>
        </xdr:cNvPr>
        <xdr:cNvSpPr txBox="1"/>
      </xdr:nvSpPr>
      <xdr:spPr>
        <a:xfrm>
          <a:off x="3093720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239" name="TextBox 2238">
          <a:extLst>
            <a:ext uri="{FF2B5EF4-FFF2-40B4-BE49-F238E27FC236}">
              <a16:creationId xmlns:a16="http://schemas.microsoft.com/office/drawing/2014/main" id="{6E75F3E9-0923-491D-8A0C-051C58AB8FA3}"/>
            </a:ext>
          </a:extLst>
        </xdr:cNvPr>
        <xdr:cNvSpPr txBox="1"/>
      </xdr:nvSpPr>
      <xdr:spPr>
        <a:xfrm>
          <a:off x="309372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382727"/>
    <xdr:sp macro="" textlink="">
      <xdr:nvSpPr>
        <xdr:cNvPr id="2240" name="TextBox 2239">
          <a:extLst>
            <a:ext uri="{FF2B5EF4-FFF2-40B4-BE49-F238E27FC236}">
              <a16:creationId xmlns:a16="http://schemas.microsoft.com/office/drawing/2014/main" id="{3F8E162D-2FDA-44B8-8324-00783C3AF80C}"/>
            </a:ext>
          </a:extLst>
        </xdr:cNvPr>
        <xdr:cNvSpPr txBox="1"/>
      </xdr:nvSpPr>
      <xdr:spPr>
        <a:xfrm>
          <a:off x="3093720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1333500</xdr:colOff>
      <xdr:row>0</xdr:row>
      <xdr:rowOff>0</xdr:rowOff>
    </xdr:from>
    <xdr:ext cx="65" cy="1222654"/>
    <xdr:sp macro="" textlink="">
      <xdr:nvSpPr>
        <xdr:cNvPr id="2241" name="TextBox 2240">
          <a:extLst>
            <a:ext uri="{FF2B5EF4-FFF2-40B4-BE49-F238E27FC236}">
              <a16:creationId xmlns:a16="http://schemas.microsoft.com/office/drawing/2014/main" id="{F2B60B6E-C897-48AB-B31E-B1FD676EAABA}"/>
            </a:ext>
          </a:extLst>
        </xdr:cNvPr>
        <xdr:cNvSpPr txBox="1"/>
      </xdr:nvSpPr>
      <xdr:spPr>
        <a:xfrm>
          <a:off x="309372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242" name="TextBox 2241">
          <a:extLst>
            <a:ext uri="{FF2B5EF4-FFF2-40B4-BE49-F238E27FC236}">
              <a16:creationId xmlns:a16="http://schemas.microsoft.com/office/drawing/2014/main" id="{B7697E7A-E9B4-4540-BFEB-A8F1DA46848B}"/>
            </a:ext>
          </a:extLst>
        </xdr:cNvPr>
        <xdr:cNvSpPr txBox="1"/>
      </xdr:nvSpPr>
      <xdr:spPr>
        <a:xfrm>
          <a:off x="309372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839927"/>
    <xdr:sp macro="" textlink="">
      <xdr:nvSpPr>
        <xdr:cNvPr id="2243" name="TextBox 2242">
          <a:extLst>
            <a:ext uri="{FF2B5EF4-FFF2-40B4-BE49-F238E27FC236}">
              <a16:creationId xmlns:a16="http://schemas.microsoft.com/office/drawing/2014/main" id="{38987EA3-905C-4A3A-A76D-4C749BEBA98B}"/>
            </a:ext>
          </a:extLst>
        </xdr:cNvPr>
        <xdr:cNvSpPr txBox="1"/>
      </xdr:nvSpPr>
      <xdr:spPr>
        <a:xfrm>
          <a:off x="3093720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244" name="TextBox 2243">
          <a:extLst>
            <a:ext uri="{FF2B5EF4-FFF2-40B4-BE49-F238E27FC236}">
              <a16:creationId xmlns:a16="http://schemas.microsoft.com/office/drawing/2014/main" id="{D21C6DEB-B9D7-46C3-999B-C360A85277A2}"/>
            </a:ext>
          </a:extLst>
        </xdr:cNvPr>
        <xdr:cNvSpPr txBox="1"/>
      </xdr:nvSpPr>
      <xdr:spPr>
        <a:xfrm>
          <a:off x="309372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382727"/>
    <xdr:sp macro="" textlink="">
      <xdr:nvSpPr>
        <xdr:cNvPr id="2245" name="TextBox 2244">
          <a:extLst>
            <a:ext uri="{FF2B5EF4-FFF2-40B4-BE49-F238E27FC236}">
              <a16:creationId xmlns:a16="http://schemas.microsoft.com/office/drawing/2014/main" id="{7F3E7EE2-9288-469C-A545-58A1565D04AB}"/>
            </a:ext>
          </a:extLst>
        </xdr:cNvPr>
        <xdr:cNvSpPr txBox="1"/>
      </xdr:nvSpPr>
      <xdr:spPr>
        <a:xfrm>
          <a:off x="3093720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1333500</xdr:colOff>
      <xdr:row>0</xdr:row>
      <xdr:rowOff>0</xdr:rowOff>
    </xdr:from>
    <xdr:ext cx="65" cy="1222654"/>
    <xdr:sp macro="" textlink="">
      <xdr:nvSpPr>
        <xdr:cNvPr id="2246" name="TextBox 2245">
          <a:extLst>
            <a:ext uri="{FF2B5EF4-FFF2-40B4-BE49-F238E27FC236}">
              <a16:creationId xmlns:a16="http://schemas.microsoft.com/office/drawing/2014/main" id="{F5DCE83D-8155-4BB4-83D3-E167E0F14D04}"/>
            </a:ext>
          </a:extLst>
        </xdr:cNvPr>
        <xdr:cNvSpPr txBox="1"/>
      </xdr:nvSpPr>
      <xdr:spPr>
        <a:xfrm>
          <a:off x="309372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247" name="TextBox 2246">
          <a:extLst>
            <a:ext uri="{FF2B5EF4-FFF2-40B4-BE49-F238E27FC236}">
              <a16:creationId xmlns:a16="http://schemas.microsoft.com/office/drawing/2014/main" id="{EACBAC2B-C751-4C81-BC00-0C08CF22B26E}"/>
            </a:ext>
          </a:extLst>
        </xdr:cNvPr>
        <xdr:cNvSpPr txBox="1"/>
      </xdr:nvSpPr>
      <xdr:spPr>
        <a:xfrm>
          <a:off x="309372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839927"/>
    <xdr:sp macro="" textlink="">
      <xdr:nvSpPr>
        <xdr:cNvPr id="2248" name="TextBox 2247">
          <a:extLst>
            <a:ext uri="{FF2B5EF4-FFF2-40B4-BE49-F238E27FC236}">
              <a16:creationId xmlns:a16="http://schemas.microsoft.com/office/drawing/2014/main" id="{DE342B05-11ED-4100-BE6F-233747B9F050}"/>
            </a:ext>
          </a:extLst>
        </xdr:cNvPr>
        <xdr:cNvSpPr txBox="1"/>
      </xdr:nvSpPr>
      <xdr:spPr>
        <a:xfrm>
          <a:off x="3093720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249" name="TextBox 2248">
          <a:extLst>
            <a:ext uri="{FF2B5EF4-FFF2-40B4-BE49-F238E27FC236}">
              <a16:creationId xmlns:a16="http://schemas.microsoft.com/office/drawing/2014/main" id="{933CE457-436E-43D7-A94F-1CB2478118C6}"/>
            </a:ext>
          </a:extLst>
        </xdr:cNvPr>
        <xdr:cNvSpPr txBox="1"/>
      </xdr:nvSpPr>
      <xdr:spPr>
        <a:xfrm>
          <a:off x="309372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382727"/>
    <xdr:sp macro="" textlink="">
      <xdr:nvSpPr>
        <xdr:cNvPr id="2250" name="TextBox 2249">
          <a:extLst>
            <a:ext uri="{FF2B5EF4-FFF2-40B4-BE49-F238E27FC236}">
              <a16:creationId xmlns:a16="http://schemas.microsoft.com/office/drawing/2014/main" id="{54427D38-D65E-4922-95D4-9AC1527A5F52}"/>
            </a:ext>
          </a:extLst>
        </xdr:cNvPr>
        <xdr:cNvSpPr txBox="1"/>
      </xdr:nvSpPr>
      <xdr:spPr>
        <a:xfrm>
          <a:off x="3093720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1333500</xdr:colOff>
      <xdr:row>0</xdr:row>
      <xdr:rowOff>0</xdr:rowOff>
    </xdr:from>
    <xdr:ext cx="65" cy="1222654"/>
    <xdr:sp macro="" textlink="">
      <xdr:nvSpPr>
        <xdr:cNvPr id="2251" name="TextBox 2250">
          <a:extLst>
            <a:ext uri="{FF2B5EF4-FFF2-40B4-BE49-F238E27FC236}">
              <a16:creationId xmlns:a16="http://schemas.microsoft.com/office/drawing/2014/main" id="{53665A08-00CF-4EBA-8EAC-D5A64C86FBAD}"/>
            </a:ext>
          </a:extLst>
        </xdr:cNvPr>
        <xdr:cNvSpPr txBox="1"/>
      </xdr:nvSpPr>
      <xdr:spPr>
        <a:xfrm>
          <a:off x="309372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252" name="TextBox 2251">
          <a:extLst>
            <a:ext uri="{FF2B5EF4-FFF2-40B4-BE49-F238E27FC236}">
              <a16:creationId xmlns:a16="http://schemas.microsoft.com/office/drawing/2014/main" id="{429BDBE5-2BA3-456B-975B-C6ACB6FBD682}"/>
            </a:ext>
          </a:extLst>
        </xdr:cNvPr>
        <xdr:cNvSpPr txBox="1"/>
      </xdr:nvSpPr>
      <xdr:spPr>
        <a:xfrm>
          <a:off x="309372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839927"/>
    <xdr:sp macro="" textlink="">
      <xdr:nvSpPr>
        <xdr:cNvPr id="2253" name="TextBox 2252">
          <a:extLst>
            <a:ext uri="{FF2B5EF4-FFF2-40B4-BE49-F238E27FC236}">
              <a16:creationId xmlns:a16="http://schemas.microsoft.com/office/drawing/2014/main" id="{6E1AA57E-11C1-4951-AD39-DC012D9824B3}"/>
            </a:ext>
          </a:extLst>
        </xdr:cNvPr>
        <xdr:cNvSpPr txBox="1"/>
      </xdr:nvSpPr>
      <xdr:spPr>
        <a:xfrm>
          <a:off x="3093720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254" name="TextBox 2253">
          <a:extLst>
            <a:ext uri="{FF2B5EF4-FFF2-40B4-BE49-F238E27FC236}">
              <a16:creationId xmlns:a16="http://schemas.microsoft.com/office/drawing/2014/main" id="{5B4E4843-0FC0-4EB9-9B71-DCFA1036352D}"/>
            </a:ext>
          </a:extLst>
        </xdr:cNvPr>
        <xdr:cNvSpPr txBox="1"/>
      </xdr:nvSpPr>
      <xdr:spPr>
        <a:xfrm>
          <a:off x="309372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382727"/>
    <xdr:sp macro="" textlink="">
      <xdr:nvSpPr>
        <xdr:cNvPr id="2255" name="TextBox 2254">
          <a:extLst>
            <a:ext uri="{FF2B5EF4-FFF2-40B4-BE49-F238E27FC236}">
              <a16:creationId xmlns:a16="http://schemas.microsoft.com/office/drawing/2014/main" id="{1D5A7F0B-CE11-44E9-8567-B00A4963669C}"/>
            </a:ext>
          </a:extLst>
        </xdr:cNvPr>
        <xdr:cNvSpPr txBox="1"/>
      </xdr:nvSpPr>
      <xdr:spPr>
        <a:xfrm>
          <a:off x="3093720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1333500</xdr:colOff>
      <xdr:row>0</xdr:row>
      <xdr:rowOff>0</xdr:rowOff>
    </xdr:from>
    <xdr:ext cx="65" cy="1222654"/>
    <xdr:sp macro="" textlink="">
      <xdr:nvSpPr>
        <xdr:cNvPr id="2256" name="TextBox 2255">
          <a:extLst>
            <a:ext uri="{FF2B5EF4-FFF2-40B4-BE49-F238E27FC236}">
              <a16:creationId xmlns:a16="http://schemas.microsoft.com/office/drawing/2014/main" id="{B037955E-DD9C-48FB-A61C-D3339B73FE01}"/>
            </a:ext>
          </a:extLst>
        </xdr:cNvPr>
        <xdr:cNvSpPr txBox="1"/>
      </xdr:nvSpPr>
      <xdr:spPr>
        <a:xfrm>
          <a:off x="309372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257" name="TextBox 2256">
          <a:extLst>
            <a:ext uri="{FF2B5EF4-FFF2-40B4-BE49-F238E27FC236}">
              <a16:creationId xmlns:a16="http://schemas.microsoft.com/office/drawing/2014/main" id="{67338326-6D11-4238-94D6-37C93437813E}"/>
            </a:ext>
          </a:extLst>
        </xdr:cNvPr>
        <xdr:cNvSpPr txBox="1"/>
      </xdr:nvSpPr>
      <xdr:spPr>
        <a:xfrm>
          <a:off x="309372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839927"/>
    <xdr:sp macro="" textlink="">
      <xdr:nvSpPr>
        <xdr:cNvPr id="2258" name="TextBox 2257">
          <a:extLst>
            <a:ext uri="{FF2B5EF4-FFF2-40B4-BE49-F238E27FC236}">
              <a16:creationId xmlns:a16="http://schemas.microsoft.com/office/drawing/2014/main" id="{9EB625C4-8FB8-4B49-96FF-ECFA0F30EB1D}"/>
            </a:ext>
          </a:extLst>
        </xdr:cNvPr>
        <xdr:cNvSpPr txBox="1"/>
      </xdr:nvSpPr>
      <xdr:spPr>
        <a:xfrm>
          <a:off x="3093720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259" name="TextBox 2258">
          <a:extLst>
            <a:ext uri="{FF2B5EF4-FFF2-40B4-BE49-F238E27FC236}">
              <a16:creationId xmlns:a16="http://schemas.microsoft.com/office/drawing/2014/main" id="{C1817B33-AD35-44F3-9A72-AAB4ECC4312A}"/>
            </a:ext>
          </a:extLst>
        </xdr:cNvPr>
        <xdr:cNvSpPr txBox="1"/>
      </xdr:nvSpPr>
      <xdr:spPr>
        <a:xfrm>
          <a:off x="309372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382727"/>
    <xdr:sp macro="" textlink="">
      <xdr:nvSpPr>
        <xdr:cNvPr id="2260" name="TextBox 2259">
          <a:extLst>
            <a:ext uri="{FF2B5EF4-FFF2-40B4-BE49-F238E27FC236}">
              <a16:creationId xmlns:a16="http://schemas.microsoft.com/office/drawing/2014/main" id="{B03F7816-E898-469A-9285-18B7E91E3CB0}"/>
            </a:ext>
          </a:extLst>
        </xdr:cNvPr>
        <xdr:cNvSpPr txBox="1"/>
      </xdr:nvSpPr>
      <xdr:spPr>
        <a:xfrm>
          <a:off x="3093720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1333500</xdr:colOff>
      <xdr:row>0</xdr:row>
      <xdr:rowOff>0</xdr:rowOff>
    </xdr:from>
    <xdr:ext cx="65" cy="1222654"/>
    <xdr:sp macro="" textlink="">
      <xdr:nvSpPr>
        <xdr:cNvPr id="2261" name="TextBox 2260">
          <a:extLst>
            <a:ext uri="{FF2B5EF4-FFF2-40B4-BE49-F238E27FC236}">
              <a16:creationId xmlns:a16="http://schemas.microsoft.com/office/drawing/2014/main" id="{C5980A6B-20FC-4671-9B20-431C03209F27}"/>
            </a:ext>
          </a:extLst>
        </xdr:cNvPr>
        <xdr:cNvSpPr txBox="1"/>
      </xdr:nvSpPr>
      <xdr:spPr>
        <a:xfrm>
          <a:off x="309372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262" name="TextBox 2261">
          <a:extLst>
            <a:ext uri="{FF2B5EF4-FFF2-40B4-BE49-F238E27FC236}">
              <a16:creationId xmlns:a16="http://schemas.microsoft.com/office/drawing/2014/main" id="{81AB8BCB-A895-4E18-A51F-A42C0EFFDD75}"/>
            </a:ext>
          </a:extLst>
        </xdr:cNvPr>
        <xdr:cNvSpPr txBox="1"/>
      </xdr:nvSpPr>
      <xdr:spPr>
        <a:xfrm>
          <a:off x="309372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839927"/>
    <xdr:sp macro="" textlink="">
      <xdr:nvSpPr>
        <xdr:cNvPr id="2263" name="TextBox 2262">
          <a:extLst>
            <a:ext uri="{FF2B5EF4-FFF2-40B4-BE49-F238E27FC236}">
              <a16:creationId xmlns:a16="http://schemas.microsoft.com/office/drawing/2014/main" id="{0BEC72FD-9DE1-4A58-A962-2DF7C7D99251}"/>
            </a:ext>
          </a:extLst>
        </xdr:cNvPr>
        <xdr:cNvSpPr txBox="1"/>
      </xdr:nvSpPr>
      <xdr:spPr>
        <a:xfrm>
          <a:off x="3093720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264" name="TextBox 2263">
          <a:extLst>
            <a:ext uri="{FF2B5EF4-FFF2-40B4-BE49-F238E27FC236}">
              <a16:creationId xmlns:a16="http://schemas.microsoft.com/office/drawing/2014/main" id="{56B43932-F920-4C45-A1B4-319538B7DC7A}"/>
            </a:ext>
          </a:extLst>
        </xdr:cNvPr>
        <xdr:cNvSpPr txBox="1"/>
      </xdr:nvSpPr>
      <xdr:spPr>
        <a:xfrm>
          <a:off x="309372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382727"/>
    <xdr:sp macro="" textlink="">
      <xdr:nvSpPr>
        <xdr:cNvPr id="2265" name="TextBox 2264">
          <a:extLst>
            <a:ext uri="{FF2B5EF4-FFF2-40B4-BE49-F238E27FC236}">
              <a16:creationId xmlns:a16="http://schemas.microsoft.com/office/drawing/2014/main" id="{E41B2244-9697-4C8E-A8D6-37B3434CE722}"/>
            </a:ext>
          </a:extLst>
        </xdr:cNvPr>
        <xdr:cNvSpPr txBox="1"/>
      </xdr:nvSpPr>
      <xdr:spPr>
        <a:xfrm>
          <a:off x="3093720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1333500</xdr:colOff>
      <xdr:row>0</xdr:row>
      <xdr:rowOff>0</xdr:rowOff>
    </xdr:from>
    <xdr:ext cx="65" cy="1222654"/>
    <xdr:sp macro="" textlink="">
      <xdr:nvSpPr>
        <xdr:cNvPr id="2266" name="TextBox 2265">
          <a:extLst>
            <a:ext uri="{FF2B5EF4-FFF2-40B4-BE49-F238E27FC236}">
              <a16:creationId xmlns:a16="http://schemas.microsoft.com/office/drawing/2014/main" id="{8620138F-C72E-49EC-B7F4-E2D22D7400E6}"/>
            </a:ext>
          </a:extLst>
        </xdr:cNvPr>
        <xdr:cNvSpPr txBox="1"/>
      </xdr:nvSpPr>
      <xdr:spPr>
        <a:xfrm>
          <a:off x="309372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267" name="TextBox 2266">
          <a:extLst>
            <a:ext uri="{FF2B5EF4-FFF2-40B4-BE49-F238E27FC236}">
              <a16:creationId xmlns:a16="http://schemas.microsoft.com/office/drawing/2014/main" id="{9347C04B-B3BE-4D1B-8B5E-2C04387650D4}"/>
            </a:ext>
          </a:extLst>
        </xdr:cNvPr>
        <xdr:cNvSpPr txBox="1"/>
      </xdr:nvSpPr>
      <xdr:spPr>
        <a:xfrm>
          <a:off x="309372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839927"/>
    <xdr:sp macro="" textlink="">
      <xdr:nvSpPr>
        <xdr:cNvPr id="2268" name="TextBox 2267">
          <a:extLst>
            <a:ext uri="{FF2B5EF4-FFF2-40B4-BE49-F238E27FC236}">
              <a16:creationId xmlns:a16="http://schemas.microsoft.com/office/drawing/2014/main" id="{7B17B497-B71C-403D-A419-B02AAAD7C969}"/>
            </a:ext>
          </a:extLst>
        </xdr:cNvPr>
        <xdr:cNvSpPr txBox="1"/>
      </xdr:nvSpPr>
      <xdr:spPr>
        <a:xfrm>
          <a:off x="3093720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269" name="TextBox 2268">
          <a:extLst>
            <a:ext uri="{FF2B5EF4-FFF2-40B4-BE49-F238E27FC236}">
              <a16:creationId xmlns:a16="http://schemas.microsoft.com/office/drawing/2014/main" id="{09A6956E-D63E-4AF5-9966-AADD5CEFC0ED}"/>
            </a:ext>
          </a:extLst>
        </xdr:cNvPr>
        <xdr:cNvSpPr txBox="1"/>
      </xdr:nvSpPr>
      <xdr:spPr>
        <a:xfrm>
          <a:off x="309372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382727"/>
    <xdr:sp macro="" textlink="">
      <xdr:nvSpPr>
        <xdr:cNvPr id="2270" name="TextBox 2269">
          <a:extLst>
            <a:ext uri="{FF2B5EF4-FFF2-40B4-BE49-F238E27FC236}">
              <a16:creationId xmlns:a16="http://schemas.microsoft.com/office/drawing/2014/main" id="{47ED2FD2-503A-406B-A641-2987412A558B}"/>
            </a:ext>
          </a:extLst>
        </xdr:cNvPr>
        <xdr:cNvSpPr txBox="1"/>
      </xdr:nvSpPr>
      <xdr:spPr>
        <a:xfrm>
          <a:off x="3093720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1333500</xdr:colOff>
      <xdr:row>0</xdr:row>
      <xdr:rowOff>0</xdr:rowOff>
    </xdr:from>
    <xdr:ext cx="65" cy="1222654"/>
    <xdr:sp macro="" textlink="">
      <xdr:nvSpPr>
        <xdr:cNvPr id="2271" name="TextBox 2270">
          <a:extLst>
            <a:ext uri="{FF2B5EF4-FFF2-40B4-BE49-F238E27FC236}">
              <a16:creationId xmlns:a16="http://schemas.microsoft.com/office/drawing/2014/main" id="{9299A890-F6AA-41AE-9E9C-5FA5B9AE8222}"/>
            </a:ext>
          </a:extLst>
        </xdr:cNvPr>
        <xdr:cNvSpPr txBox="1"/>
      </xdr:nvSpPr>
      <xdr:spPr>
        <a:xfrm>
          <a:off x="309372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272" name="TextBox 2271">
          <a:extLst>
            <a:ext uri="{FF2B5EF4-FFF2-40B4-BE49-F238E27FC236}">
              <a16:creationId xmlns:a16="http://schemas.microsoft.com/office/drawing/2014/main" id="{D9189913-0B88-4EF5-8A70-CBCEFFC72960}"/>
            </a:ext>
          </a:extLst>
        </xdr:cNvPr>
        <xdr:cNvSpPr txBox="1"/>
      </xdr:nvSpPr>
      <xdr:spPr>
        <a:xfrm>
          <a:off x="309372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839927"/>
    <xdr:sp macro="" textlink="">
      <xdr:nvSpPr>
        <xdr:cNvPr id="2273" name="TextBox 2272">
          <a:extLst>
            <a:ext uri="{FF2B5EF4-FFF2-40B4-BE49-F238E27FC236}">
              <a16:creationId xmlns:a16="http://schemas.microsoft.com/office/drawing/2014/main" id="{DB459832-1CD7-4175-B328-98296C2EA7AD}"/>
            </a:ext>
          </a:extLst>
        </xdr:cNvPr>
        <xdr:cNvSpPr txBox="1"/>
      </xdr:nvSpPr>
      <xdr:spPr>
        <a:xfrm>
          <a:off x="3093720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274" name="TextBox 2273">
          <a:extLst>
            <a:ext uri="{FF2B5EF4-FFF2-40B4-BE49-F238E27FC236}">
              <a16:creationId xmlns:a16="http://schemas.microsoft.com/office/drawing/2014/main" id="{92B80A64-930D-4A22-8A27-A77450A7DC71}"/>
            </a:ext>
          </a:extLst>
        </xdr:cNvPr>
        <xdr:cNvSpPr txBox="1"/>
      </xdr:nvSpPr>
      <xdr:spPr>
        <a:xfrm>
          <a:off x="309372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382727"/>
    <xdr:sp macro="" textlink="">
      <xdr:nvSpPr>
        <xdr:cNvPr id="2275" name="TextBox 2274">
          <a:extLst>
            <a:ext uri="{FF2B5EF4-FFF2-40B4-BE49-F238E27FC236}">
              <a16:creationId xmlns:a16="http://schemas.microsoft.com/office/drawing/2014/main" id="{B91FF526-A9EA-4BD8-A753-45FBE2CCA36C}"/>
            </a:ext>
          </a:extLst>
        </xdr:cNvPr>
        <xdr:cNvSpPr txBox="1"/>
      </xdr:nvSpPr>
      <xdr:spPr>
        <a:xfrm>
          <a:off x="3093720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1333500</xdr:colOff>
      <xdr:row>0</xdr:row>
      <xdr:rowOff>0</xdr:rowOff>
    </xdr:from>
    <xdr:ext cx="65" cy="1222654"/>
    <xdr:sp macro="" textlink="">
      <xdr:nvSpPr>
        <xdr:cNvPr id="2276" name="TextBox 2275">
          <a:extLst>
            <a:ext uri="{FF2B5EF4-FFF2-40B4-BE49-F238E27FC236}">
              <a16:creationId xmlns:a16="http://schemas.microsoft.com/office/drawing/2014/main" id="{56526D8A-9E55-4F23-B0DA-E7DB83FDCA33}"/>
            </a:ext>
          </a:extLst>
        </xdr:cNvPr>
        <xdr:cNvSpPr txBox="1"/>
      </xdr:nvSpPr>
      <xdr:spPr>
        <a:xfrm>
          <a:off x="309372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277" name="TextBox 2276">
          <a:extLst>
            <a:ext uri="{FF2B5EF4-FFF2-40B4-BE49-F238E27FC236}">
              <a16:creationId xmlns:a16="http://schemas.microsoft.com/office/drawing/2014/main" id="{95E0E2DA-5B23-495A-9A91-7659916938C2}"/>
            </a:ext>
          </a:extLst>
        </xdr:cNvPr>
        <xdr:cNvSpPr txBox="1"/>
      </xdr:nvSpPr>
      <xdr:spPr>
        <a:xfrm>
          <a:off x="309372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839927"/>
    <xdr:sp macro="" textlink="">
      <xdr:nvSpPr>
        <xdr:cNvPr id="2278" name="TextBox 2277">
          <a:extLst>
            <a:ext uri="{FF2B5EF4-FFF2-40B4-BE49-F238E27FC236}">
              <a16:creationId xmlns:a16="http://schemas.microsoft.com/office/drawing/2014/main" id="{06AF6312-92AD-4F09-BEE5-443972683128}"/>
            </a:ext>
          </a:extLst>
        </xdr:cNvPr>
        <xdr:cNvSpPr txBox="1"/>
      </xdr:nvSpPr>
      <xdr:spPr>
        <a:xfrm>
          <a:off x="3093720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279" name="TextBox 2278">
          <a:extLst>
            <a:ext uri="{FF2B5EF4-FFF2-40B4-BE49-F238E27FC236}">
              <a16:creationId xmlns:a16="http://schemas.microsoft.com/office/drawing/2014/main" id="{2B5EA572-306F-4C8B-9EFD-C3F81F8788C2}"/>
            </a:ext>
          </a:extLst>
        </xdr:cNvPr>
        <xdr:cNvSpPr txBox="1"/>
      </xdr:nvSpPr>
      <xdr:spPr>
        <a:xfrm>
          <a:off x="309372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382727"/>
    <xdr:sp macro="" textlink="">
      <xdr:nvSpPr>
        <xdr:cNvPr id="2280" name="TextBox 2279">
          <a:extLst>
            <a:ext uri="{FF2B5EF4-FFF2-40B4-BE49-F238E27FC236}">
              <a16:creationId xmlns:a16="http://schemas.microsoft.com/office/drawing/2014/main" id="{8D939636-092F-4EF7-B155-290093F3239F}"/>
            </a:ext>
          </a:extLst>
        </xdr:cNvPr>
        <xdr:cNvSpPr txBox="1"/>
      </xdr:nvSpPr>
      <xdr:spPr>
        <a:xfrm>
          <a:off x="3093720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1333500</xdr:colOff>
      <xdr:row>0</xdr:row>
      <xdr:rowOff>0</xdr:rowOff>
    </xdr:from>
    <xdr:ext cx="65" cy="1222654"/>
    <xdr:sp macro="" textlink="">
      <xdr:nvSpPr>
        <xdr:cNvPr id="2281" name="TextBox 2280">
          <a:extLst>
            <a:ext uri="{FF2B5EF4-FFF2-40B4-BE49-F238E27FC236}">
              <a16:creationId xmlns:a16="http://schemas.microsoft.com/office/drawing/2014/main" id="{9D205C6D-1596-41C4-A316-BFD7A1C8C66B}"/>
            </a:ext>
          </a:extLst>
        </xdr:cNvPr>
        <xdr:cNvSpPr txBox="1"/>
      </xdr:nvSpPr>
      <xdr:spPr>
        <a:xfrm>
          <a:off x="309372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282" name="TextBox 2281">
          <a:extLst>
            <a:ext uri="{FF2B5EF4-FFF2-40B4-BE49-F238E27FC236}">
              <a16:creationId xmlns:a16="http://schemas.microsoft.com/office/drawing/2014/main" id="{C10EFD43-040C-4523-881A-70C35E73FA0F}"/>
            </a:ext>
          </a:extLst>
        </xdr:cNvPr>
        <xdr:cNvSpPr txBox="1"/>
      </xdr:nvSpPr>
      <xdr:spPr>
        <a:xfrm>
          <a:off x="309372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839927"/>
    <xdr:sp macro="" textlink="">
      <xdr:nvSpPr>
        <xdr:cNvPr id="2283" name="TextBox 2282">
          <a:extLst>
            <a:ext uri="{FF2B5EF4-FFF2-40B4-BE49-F238E27FC236}">
              <a16:creationId xmlns:a16="http://schemas.microsoft.com/office/drawing/2014/main" id="{26E6FF33-953B-4136-9B7A-4F62D307D60C}"/>
            </a:ext>
          </a:extLst>
        </xdr:cNvPr>
        <xdr:cNvSpPr txBox="1"/>
      </xdr:nvSpPr>
      <xdr:spPr>
        <a:xfrm>
          <a:off x="3093720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284" name="TextBox 2283">
          <a:extLst>
            <a:ext uri="{FF2B5EF4-FFF2-40B4-BE49-F238E27FC236}">
              <a16:creationId xmlns:a16="http://schemas.microsoft.com/office/drawing/2014/main" id="{3F067AF3-E079-49C6-A80B-F549AF985B5D}"/>
            </a:ext>
          </a:extLst>
        </xdr:cNvPr>
        <xdr:cNvSpPr txBox="1"/>
      </xdr:nvSpPr>
      <xdr:spPr>
        <a:xfrm>
          <a:off x="309372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382727"/>
    <xdr:sp macro="" textlink="">
      <xdr:nvSpPr>
        <xdr:cNvPr id="2285" name="TextBox 2284">
          <a:extLst>
            <a:ext uri="{FF2B5EF4-FFF2-40B4-BE49-F238E27FC236}">
              <a16:creationId xmlns:a16="http://schemas.microsoft.com/office/drawing/2014/main" id="{87193E1A-E398-4C01-AE20-DC9A06026CA5}"/>
            </a:ext>
          </a:extLst>
        </xdr:cNvPr>
        <xdr:cNvSpPr txBox="1"/>
      </xdr:nvSpPr>
      <xdr:spPr>
        <a:xfrm>
          <a:off x="3093720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1333500</xdr:colOff>
      <xdr:row>0</xdr:row>
      <xdr:rowOff>0</xdr:rowOff>
    </xdr:from>
    <xdr:ext cx="65" cy="1222654"/>
    <xdr:sp macro="" textlink="">
      <xdr:nvSpPr>
        <xdr:cNvPr id="2286" name="TextBox 2285">
          <a:extLst>
            <a:ext uri="{FF2B5EF4-FFF2-40B4-BE49-F238E27FC236}">
              <a16:creationId xmlns:a16="http://schemas.microsoft.com/office/drawing/2014/main" id="{7E74845B-9CDD-47CC-8B16-742432CE2485}"/>
            </a:ext>
          </a:extLst>
        </xdr:cNvPr>
        <xdr:cNvSpPr txBox="1"/>
      </xdr:nvSpPr>
      <xdr:spPr>
        <a:xfrm>
          <a:off x="309372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287" name="TextBox 2286">
          <a:extLst>
            <a:ext uri="{FF2B5EF4-FFF2-40B4-BE49-F238E27FC236}">
              <a16:creationId xmlns:a16="http://schemas.microsoft.com/office/drawing/2014/main" id="{7D446441-39A2-4C5B-9A33-F0186F09CDDB}"/>
            </a:ext>
          </a:extLst>
        </xdr:cNvPr>
        <xdr:cNvSpPr txBox="1"/>
      </xdr:nvSpPr>
      <xdr:spPr>
        <a:xfrm>
          <a:off x="309372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839927"/>
    <xdr:sp macro="" textlink="">
      <xdr:nvSpPr>
        <xdr:cNvPr id="2288" name="TextBox 2287">
          <a:extLst>
            <a:ext uri="{FF2B5EF4-FFF2-40B4-BE49-F238E27FC236}">
              <a16:creationId xmlns:a16="http://schemas.microsoft.com/office/drawing/2014/main" id="{2E2BE1CF-185B-46AA-A0B3-67A8F01FB510}"/>
            </a:ext>
          </a:extLst>
        </xdr:cNvPr>
        <xdr:cNvSpPr txBox="1"/>
      </xdr:nvSpPr>
      <xdr:spPr>
        <a:xfrm>
          <a:off x="3093720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289" name="TextBox 2288">
          <a:extLst>
            <a:ext uri="{FF2B5EF4-FFF2-40B4-BE49-F238E27FC236}">
              <a16:creationId xmlns:a16="http://schemas.microsoft.com/office/drawing/2014/main" id="{E20AD32C-5CBC-4A1A-B689-DF90FD05A1E9}"/>
            </a:ext>
          </a:extLst>
        </xdr:cNvPr>
        <xdr:cNvSpPr txBox="1"/>
      </xdr:nvSpPr>
      <xdr:spPr>
        <a:xfrm>
          <a:off x="309372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382727"/>
    <xdr:sp macro="" textlink="">
      <xdr:nvSpPr>
        <xdr:cNvPr id="2290" name="TextBox 2289">
          <a:extLst>
            <a:ext uri="{FF2B5EF4-FFF2-40B4-BE49-F238E27FC236}">
              <a16:creationId xmlns:a16="http://schemas.microsoft.com/office/drawing/2014/main" id="{D9AD8916-AD43-4EE0-9C51-722E1E3F10DB}"/>
            </a:ext>
          </a:extLst>
        </xdr:cNvPr>
        <xdr:cNvSpPr txBox="1"/>
      </xdr:nvSpPr>
      <xdr:spPr>
        <a:xfrm>
          <a:off x="3093720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1333500</xdr:colOff>
      <xdr:row>0</xdr:row>
      <xdr:rowOff>0</xdr:rowOff>
    </xdr:from>
    <xdr:ext cx="65" cy="1222654"/>
    <xdr:sp macro="" textlink="">
      <xdr:nvSpPr>
        <xdr:cNvPr id="2291" name="TextBox 2290">
          <a:extLst>
            <a:ext uri="{FF2B5EF4-FFF2-40B4-BE49-F238E27FC236}">
              <a16:creationId xmlns:a16="http://schemas.microsoft.com/office/drawing/2014/main" id="{C4255155-6A8A-492D-89BF-0D04EAAAFC29}"/>
            </a:ext>
          </a:extLst>
        </xdr:cNvPr>
        <xdr:cNvSpPr txBox="1"/>
      </xdr:nvSpPr>
      <xdr:spPr>
        <a:xfrm>
          <a:off x="309372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292" name="TextBox 2291">
          <a:extLst>
            <a:ext uri="{FF2B5EF4-FFF2-40B4-BE49-F238E27FC236}">
              <a16:creationId xmlns:a16="http://schemas.microsoft.com/office/drawing/2014/main" id="{D364BC0C-29BA-40CE-976A-480ACA678A11}"/>
            </a:ext>
          </a:extLst>
        </xdr:cNvPr>
        <xdr:cNvSpPr txBox="1"/>
      </xdr:nvSpPr>
      <xdr:spPr>
        <a:xfrm>
          <a:off x="309372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839927"/>
    <xdr:sp macro="" textlink="">
      <xdr:nvSpPr>
        <xdr:cNvPr id="2293" name="TextBox 2292">
          <a:extLst>
            <a:ext uri="{FF2B5EF4-FFF2-40B4-BE49-F238E27FC236}">
              <a16:creationId xmlns:a16="http://schemas.microsoft.com/office/drawing/2014/main" id="{AD2AF24A-6AA9-4504-9746-B6E97901F290}"/>
            </a:ext>
          </a:extLst>
        </xdr:cNvPr>
        <xdr:cNvSpPr txBox="1"/>
      </xdr:nvSpPr>
      <xdr:spPr>
        <a:xfrm>
          <a:off x="3093720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294" name="TextBox 2293">
          <a:extLst>
            <a:ext uri="{FF2B5EF4-FFF2-40B4-BE49-F238E27FC236}">
              <a16:creationId xmlns:a16="http://schemas.microsoft.com/office/drawing/2014/main" id="{346C3106-8461-4844-84B0-F873EB08E6A3}"/>
            </a:ext>
          </a:extLst>
        </xdr:cNvPr>
        <xdr:cNvSpPr txBox="1"/>
      </xdr:nvSpPr>
      <xdr:spPr>
        <a:xfrm>
          <a:off x="309372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382727"/>
    <xdr:sp macro="" textlink="">
      <xdr:nvSpPr>
        <xdr:cNvPr id="2295" name="TextBox 2294">
          <a:extLst>
            <a:ext uri="{FF2B5EF4-FFF2-40B4-BE49-F238E27FC236}">
              <a16:creationId xmlns:a16="http://schemas.microsoft.com/office/drawing/2014/main" id="{E60B5697-2C5A-4B30-8A17-9B4DD73C0139}"/>
            </a:ext>
          </a:extLst>
        </xdr:cNvPr>
        <xdr:cNvSpPr txBox="1"/>
      </xdr:nvSpPr>
      <xdr:spPr>
        <a:xfrm>
          <a:off x="3093720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1333500</xdr:colOff>
      <xdr:row>0</xdr:row>
      <xdr:rowOff>0</xdr:rowOff>
    </xdr:from>
    <xdr:ext cx="65" cy="1222654"/>
    <xdr:sp macro="" textlink="">
      <xdr:nvSpPr>
        <xdr:cNvPr id="2296" name="TextBox 2295">
          <a:extLst>
            <a:ext uri="{FF2B5EF4-FFF2-40B4-BE49-F238E27FC236}">
              <a16:creationId xmlns:a16="http://schemas.microsoft.com/office/drawing/2014/main" id="{F5C083CB-BA42-4CB2-92CB-19AE7458B50E}"/>
            </a:ext>
          </a:extLst>
        </xdr:cNvPr>
        <xdr:cNvSpPr txBox="1"/>
      </xdr:nvSpPr>
      <xdr:spPr>
        <a:xfrm>
          <a:off x="309372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297" name="TextBox 2296">
          <a:extLst>
            <a:ext uri="{FF2B5EF4-FFF2-40B4-BE49-F238E27FC236}">
              <a16:creationId xmlns:a16="http://schemas.microsoft.com/office/drawing/2014/main" id="{D3A83A7D-0C25-49AB-A140-41FF93CC4D97}"/>
            </a:ext>
          </a:extLst>
        </xdr:cNvPr>
        <xdr:cNvSpPr txBox="1"/>
      </xdr:nvSpPr>
      <xdr:spPr>
        <a:xfrm>
          <a:off x="309372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839927"/>
    <xdr:sp macro="" textlink="">
      <xdr:nvSpPr>
        <xdr:cNvPr id="2298" name="TextBox 2297">
          <a:extLst>
            <a:ext uri="{FF2B5EF4-FFF2-40B4-BE49-F238E27FC236}">
              <a16:creationId xmlns:a16="http://schemas.microsoft.com/office/drawing/2014/main" id="{35944764-FD77-4830-91C6-D12AAB19192F}"/>
            </a:ext>
          </a:extLst>
        </xdr:cNvPr>
        <xdr:cNvSpPr txBox="1"/>
      </xdr:nvSpPr>
      <xdr:spPr>
        <a:xfrm>
          <a:off x="3093720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299" name="TextBox 2298">
          <a:extLst>
            <a:ext uri="{FF2B5EF4-FFF2-40B4-BE49-F238E27FC236}">
              <a16:creationId xmlns:a16="http://schemas.microsoft.com/office/drawing/2014/main" id="{927C6BD8-853C-4DE5-98A3-E772A113FC88}"/>
            </a:ext>
          </a:extLst>
        </xdr:cNvPr>
        <xdr:cNvSpPr txBox="1"/>
      </xdr:nvSpPr>
      <xdr:spPr>
        <a:xfrm>
          <a:off x="309372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382727"/>
    <xdr:sp macro="" textlink="">
      <xdr:nvSpPr>
        <xdr:cNvPr id="2300" name="TextBox 2299">
          <a:extLst>
            <a:ext uri="{FF2B5EF4-FFF2-40B4-BE49-F238E27FC236}">
              <a16:creationId xmlns:a16="http://schemas.microsoft.com/office/drawing/2014/main" id="{ECACC525-0B4F-4623-A0F2-34EB0485F2A5}"/>
            </a:ext>
          </a:extLst>
        </xdr:cNvPr>
        <xdr:cNvSpPr txBox="1"/>
      </xdr:nvSpPr>
      <xdr:spPr>
        <a:xfrm>
          <a:off x="3093720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1333500</xdr:colOff>
      <xdr:row>0</xdr:row>
      <xdr:rowOff>0</xdr:rowOff>
    </xdr:from>
    <xdr:ext cx="65" cy="1222654"/>
    <xdr:sp macro="" textlink="">
      <xdr:nvSpPr>
        <xdr:cNvPr id="2301" name="TextBox 2300">
          <a:extLst>
            <a:ext uri="{FF2B5EF4-FFF2-40B4-BE49-F238E27FC236}">
              <a16:creationId xmlns:a16="http://schemas.microsoft.com/office/drawing/2014/main" id="{8C36CEE9-B869-40DE-95F3-BE531044E772}"/>
            </a:ext>
          </a:extLst>
        </xdr:cNvPr>
        <xdr:cNvSpPr txBox="1"/>
      </xdr:nvSpPr>
      <xdr:spPr>
        <a:xfrm>
          <a:off x="309372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302" name="TextBox 2301">
          <a:extLst>
            <a:ext uri="{FF2B5EF4-FFF2-40B4-BE49-F238E27FC236}">
              <a16:creationId xmlns:a16="http://schemas.microsoft.com/office/drawing/2014/main" id="{4BAEA365-2884-48F8-81FF-F511F1254D3B}"/>
            </a:ext>
          </a:extLst>
        </xdr:cNvPr>
        <xdr:cNvSpPr txBox="1"/>
      </xdr:nvSpPr>
      <xdr:spPr>
        <a:xfrm>
          <a:off x="309372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839927"/>
    <xdr:sp macro="" textlink="">
      <xdr:nvSpPr>
        <xdr:cNvPr id="2303" name="TextBox 2302">
          <a:extLst>
            <a:ext uri="{FF2B5EF4-FFF2-40B4-BE49-F238E27FC236}">
              <a16:creationId xmlns:a16="http://schemas.microsoft.com/office/drawing/2014/main" id="{5304752B-2AAA-41E3-9D7F-5618D37EFACE}"/>
            </a:ext>
          </a:extLst>
        </xdr:cNvPr>
        <xdr:cNvSpPr txBox="1"/>
      </xdr:nvSpPr>
      <xdr:spPr>
        <a:xfrm>
          <a:off x="3093720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304" name="TextBox 2303">
          <a:extLst>
            <a:ext uri="{FF2B5EF4-FFF2-40B4-BE49-F238E27FC236}">
              <a16:creationId xmlns:a16="http://schemas.microsoft.com/office/drawing/2014/main" id="{4ECE2A59-C963-4B65-A4B0-C45FAF0D1E8F}"/>
            </a:ext>
          </a:extLst>
        </xdr:cNvPr>
        <xdr:cNvSpPr txBox="1"/>
      </xdr:nvSpPr>
      <xdr:spPr>
        <a:xfrm>
          <a:off x="309372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382727"/>
    <xdr:sp macro="" textlink="">
      <xdr:nvSpPr>
        <xdr:cNvPr id="2305" name="TextBox 2304">
          <a:extLst>
            <a:ext uri="{FF2B5EF4-FFF2-40B4-BE49-F238E27FC236}">
              <a16:creationId xmlns:a16="http://schemas.microsoft.com/office/drawing/2014/main" id="{CA07ADD2-08E7-4C3E-AE01-901AAD0330B2}"/>
            </a:ext>
          </a:extLst>
        </xdr:cNvPr>
        <xdr:cNvSpPr txBox="1"/>
      </xdr:nvSpPr>
      <xdr:spPr>
        <a:xfrm>
          <a:off x="3093720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1333500</xdr:colOff>
      <xdr:row>0</xdr:row>
      <xdr:rowOff>0</xdr:rowOff>
    </xdr:from>
    <xdr:ext cx="65" cy="1222654"/>
    <xdr:sp macro="" textlink="">
      <xdr:nvSpPr>
        <xdr:cNvPr id="2306" name="TextBox 2305">
          <a:extLst>
            <a:ext uri="{FF2B5EF4-FFF2-40B4-BE49-F238E27FC236}">
              <a16:creationId xmlns:a16="http://schemas.microsoft.com/office/drawing/2014/main" id="{E559FDE6-39E4-4853-B357-4116DECFE136}"/>
            </a:ext>
          </a:extLst>
        </xdr:cNvPr>
        <xdr:cNvSpPr txBox="1"/>
      </xdr:nvSpPr>
      <xdr:spPr>
        <a:xfrm>
          <a:off x="309372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307" name="TextBox 2306">
          <a:extLst>
            <a:ext uri="{FF2B5EF4-FFF2-40B4-BE49-F238E27FC236}">
              <a16:creationId xmlns:a16="http://schemas.microsoft.com/office/drawing/2014/main" id="{F171C340-84D4-48BA-B09C-155CD62A3D55}"/>
            </a:ext>
          </a:extLst>
        </xdr:cNvPr>
        <xdr:cNvSpPr txBox="1"/>
      </xdr:nvSpPr>
      <xdr:spPr>
        <a:xfrm>
          <a:off x="309372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839927"/>
    <xdr:sp macro="" textlink="">
      <xdr:nvSpPr>
        <xdr:cNvPr id="2308" name="TextBox 2307">
          <a:extLst>
            <a:ext uri="{FF2B5EF4-FFF2-40B4-BE49-F238E27FC236}">
              <a16:creationId xmlns:a16="http://schemas.microsoft.com/office/drawing/2014/main" id="{C6746FC3-5BF8-4EC9-9AFF-C3E62B81F7FF}"/>
            </a:ext>
          </a:extLst>
        </xdr:cNvPr>
        <xdr:cNvSpPr txBox="1"/>
      </xdr:nvSpPr>
      <xdr:spPr>
        <a:xfrm>
          <a:off x="3093720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309" name="TextBox 2308">
          <a:extLst>
            <a:ext uri="{FF2B5EF4-FFF2-40B4-BE49-F238E27FC236}">
              <a16:creationId xmlns:a16="http://schemas.microsoft.com/office/drawing/2014/main" id="{F69E15FD-B1A0-45A9-BD25-2ABBDE264A8D}"/>
            </a:ext>
          </a:extLst>
        </xdr:cNvPr>
        <xdr:cNvSpPr txBox="1"/>
      </xdr:nvSpPr>
      <xdr:spPr>
        <a:xfrm>
          <a:off x="309372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382727"/>
    <xdr:sp macro="" textlink="">
      <xdr:nvSpPr>
        <xdr:cNvPr id="2310" name="TextBox 2309">
          <a:extLst>
            <a:ext uri="{FF2B5EF4-FFF2-40B4-BE49-F238E27FC236}">
              <a16:creationId xmlns:a16="http://schemas.microsoft.com/office/drawing/2014/main" id="{2A902A80-3389-46AE-86B8-C68DB9AEE4B7}"/>
            </a:ext>
          </a:extLst>
        </xdr:cNvPr>
        <xdr:cNvSpPr txBox="1"/>
      </xdr:nvSpPr>
      <xdr:spPr>
        <a:xfrm>
          <a:off x="3093720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1333500</xdr:colOff>
      <xdr:row>0</xdr:row>
      <xdr:rowOff>0</xdr:rowOff>
    </xdr:from>
    <xdr:ext cx="65" cy="1222654"/>
    <xdr:sp macro="" textlink="">
      <xdr:nvSpPr>
        <xdr:cNvPr id="2311" name="TextBox 2310">
          <a:extLst>
            <a:ext uri="{FF2B5EF4-FFF2-40B4-BE49-F238E27FC236}">
              <a16:creationId xmlns:a16="http://schemas.microsoft.com/office/drawing/2014/main" id="{E889A5B4-09C7-480E-9F06-706464BC1F63}"/>
            </a:ext>
          </a:extLst>
        </xdr:cNvPr>
        <xdr:cNvSpPr txBox="1"/>
      </xdr:nvSpPr>
      <xdr:spPr>
        <a:xfrm>
          <a:off x="309372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312" name="TextBox 2311">
          <a:extLst>
            <a:ext uri="{FF2B5EF4-FFF2-40B4-BE49-F238E27FC236}">
              <a16:creationId xmlns:a16="http://schemas.microsoft.com/office/drawing/2014/main" id="{BC8F8C1D-460D-4EBF-A957-C70CD47F227F}"/>
            </a:ext>
          </a:extLst>
        </xdr:cNvPr>
        <xdr:cNvSpPr txBox="1"/>
      </xdr:nvSpPr>
      <xdr:spPr>
        <a:xfrm>
          <a:off x="309372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839927"/>
    <xdr:sp macro="" textlink="">
      <xdr:nvSpPr>
        <xdr:cNvPr id="2313" name="TextBox 2312">
          <a:extLst>
            <a:ext uri="{FF2B5EF4-FFF2-40B4-BE49-F238E27FC236}">
              <a16:creationId xmlns:a16="http://schemas.microsoft.com/office/drawing/2014/main" id="{C3A707EC-03A8-42E7-B036-3F98DA5434ED}"/>
            </a:ext>
          </a:extLst>
        </xdr:cNvPr>
        <xdr:cNvSpPr txBox="1"/>
      </xdr:nvSpPr>
      <xdr:spPr>
        <a:xfrm>
          <a:off x="3093720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314" name="TextBox 2313">
          <a:extLst>
            <a:ext uri="{FF2B5EF4-FFF2-40B4-BE49-F238E27FC236}">
              <a16:creationId xmlns:a16="http://schemas.microsoft.com/office/drawing/2014/main" id="{A7EDCB05-83EB-4B03-88A3-C79C12019489}"/>
            </a:ext>
          </a:extLst>
        </xdr:cNvPr>
        <xdr:cNvSpPr txBox="1"/>
      </xdr:nvSpPr>
      <xdr:spPr>
        <a:xfrm>
          <a:off x="309372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382727"/>
    <xdr:sp macro="" textlink="">
      <xdr:nvSpPr>
        <xdr:cNvPr id="2315" name="TextBox 2314">
          <a:extLst>
            <a:ext uri="{FF2B5EF4-FFF2-40B4-BE49-F238E27FC236}">
              <a16:creationId xmlns:a16="http://schemas.microsoft.com/office/drawing/2014/main" id="{BB750292-CEDA-4094-BBFD-09DDF5876A38}"/>
            </a:ext>
          </a:extLst>
        </xdr:cNvPr>
        <xdr:cNvSpPr txBox="1"/>
      </xdr:nvSpPr>
      <xdr:spPr>
        <a:xfrm>
          <a:off x="3093720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1333500</xdr:colOff>
      <xdr:row>0</xdr:row>
      <xdr:rowOff>0</xdr:rowOff>
    </xdr:from>
    <xdr:ext cx="65" cy="1222654"/>
    <xdr:sp macro="" textlink="">
      <xdr:nvSpPr>
        <xdr:cNvPr id="2316" name="TextBox 2315">
          <a:extLst>
            <a:ext uri="{FF2B5EF4-FFF2-40B4-BE49-F238E27FC236}">
              <a16:creationId xmlns:a16="http://schemas.microsoft.com/office/drawing/2014/main" id="{662DF73A-4D2E-4AD3-98C1-19EE22883224}"/>
            </a:ext>
          </a:extLst>
        </xdr:cNvPr>
        <xdr:cNvSpPr txBox="1"/>
      </xdr:nvSpPr>
      <xdr:spPr>
        <a:xfrm>
          <a:off x="309372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317" name="TextBox 2316">
          <a:extLst>
            <a:ext uri="{FF2B5EF4-FFF2-40B4-BE49-F238E27FC236}">
              <a16:creationId xmlns:a16="http://schemas.microsoft.com/office/drawing/2014/main" id="{14705F79-1E85-4108-AB30-53510BA77852}"/>
            </a:ext>
          </a:extLst>
        </xdr:cNvPr>
        <xdr:cNvSpPr txBox="1"/>
      </xdr:nvSpPr>
      <xdr:spPr>
        <a:xfrm>
          <a:off x="309372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839927"/>
    <xdr:sp macro="" textlink="">
      <xdr:nvSpPr>
        <xdr:cNvPr id="2318" name="TextBox 2317">
          <a:extLst>
            <a:ext uri="{FF2B5EF4-FFF2-40B4-BE49-F238E27FC236}">
              <a16:creationId xmlns:a16="http://schemas.microsoft.com/office/drawing/2014/main" id="{756912D8-6027-482E-9C65-541F93227CA4}"/>
            </a:ext>
          </a:extLst>
        </xdr:cNvPr>
        <xdr:cNvSpPr txBox="1"/>
      </xdr:nvSpPr>
      <xdr:spPr>
        <a:xfrm>
          <a:off x="3093720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319" name="TextBox 2318">
          <a:extLst>
            <a:ext uri="{FF2B5EF4-FFF2-40B4-BE49-F238E27FC236}">
              <a16:creationId xmlns:a16="http://schemas.microsoft.com/office/drawing/2014/main" id="{F8DABD96-D4B4-4AAB-839D-DF0C73E5BF45}"/>
            </a:ext>
          </a:extLst>
        </xdr:cNvPr>
        <xdr:cNvSpPr txBox="1"/>
      </xdr:nvSpPr>
      <xdr:spPr>
        <a:xfrm>
          <a:off x="309372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382727"/>
    <xdr:sp macro="" textlink="">
      <xdr:nvSpPr>
        <xdr:cNvPr id="2320" name="TextBox 2319">
          <a:extLst>
            <a:ext uri="{FF2B5EF4-FFF2-40B4-BE49-F238E27FC236}">
              <a16:creationId xmlns:a16="http://schemas.microsoft.com/office/drawing/2014/main" id="{F807211A-3EDE-4932-B34F-8CD27822671E}"/>
            </a:ext>
          </a:extLst>
        </xdr:cNvPr>
        <xdr:cNvSpPr txBox="1"/>
      </xdr:nvSpPr>
      <xdr:spPr>
        <a:xfrm>
          <a:off x="3093720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1333500</xdr:colOff>
      <xdr:row>0</xdr:row>
      <xdr:rowOff>0</xdr:rowOff>
    </xdr:from>
    <xdr:ext cx="65" cy="1222654"/>
    <xdr:sp macro="" textlink="">
      <xdr:nvSpPr>
        <xdr:cNvPr id="2321" name="TextBox 2320">
          <a:extLst>
            <a:ext uri="{FF2B5EF4-FFF2-40B4-BE49-F238E27FC236}">
              <a16:creationId xmlns:a16="http://schemas.microsoft.com/office/drawing/2014/main" id="{7F39033F-E2D1-4AA0-BFEA-8AF02A0B11A7}"/>
            </a:ext>
          </a:extLst>
        </xdr:cNvPr>
        <xdr:cNvSpPr txBox="1"/>
      </xdr:nvSpPr>
      <xdr:spPr>
        <a:xfrm>
          <a:off x="309372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322" name="TextBox 2321">
          <a:extLst>
            <a:ext uri="{FF2B5EF4-FFF2-40B4-BE49-F238E27FC236}">
              <a16:creationId xmlns:a16="http://schemas.microsoft.com/office/drawing/2014/main" id="{D1AF7B6F-F3EA-498E-8002-B37A351DABD5}"/>
            </a:ext>
          </a:extLst>
        </xdr:cNvPr>
        <xdr:cNvSpPr txBox="1"/>
      </xdr:nvSpPr>
      <xdr:spPr>
        <a:xfrm>
          <a:off x="309372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839927"/>
    <xdr:sp macro="" textlink="">
      <xdr:nvSpPr>
        <xdr:cNvPr id="2323" name="TextBox 2322">
          <a:extLst>
            <a:ext uri="{FF2B5EF4-FFF2-40B4-BE49-F238E27FC236}">
              <a16:creationId xmlns:a16="http://schemas.microsoft.com/office/drawing/2014/main" id="{AB119FD2-B47E-4ED9-BD5D-35C7A5749D70}"/>
            </a:ext>
          </a:extLst>
        </xdr:cNvPr>
        <xdr:cNvSpPr txBox="1"/>
      </xdr:nvSpPr>
      <xdr:spPr>
        <a:xfrm>
          <a:off x="3093720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324" name="TextBox 2323">
          <a:extLst>
            <a:ext uri="{FF2B5EF4-FFF2-40B4-BE49-F238E27FC236}">
              <a16:creationId xmlns:a16="http://schemas.microsoft.com/office/drawing/2014/main" id="{8E167CEC-5247-4451-A611-65F8020C5F4C}"/>
            </a:ext>
          </a:extLst>
        </xdr:cNvPr>
        <xdr:cNvSpPr txBox="1"/>
      </xdr:nvSpPr>
      <xdr:spPr>
        <a:xfrm>
          <a:off x="309372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382727"/>
    <xdr:sp macro="" textlink="">
      <xdr:nvSpPr>
        <xdr:cNvPr id="2325" name="TextBox 2324">
          <a:extLst>
            <a:ext uri="{FF2B5EF4-FFF2-40B4-BE49-F238E27FC236}">
              <a16:creationId xmlns:a16="http://schemas.microsoft.com/office/drawing/2014/main" id="{425D0BBA-781F-4205-95F0-A0ADB4444E8F}"/>
            </a:ext>
          </a:extLst>
        </xdr:cNvPr>
        <xdr:cNvSpPr txBox="1"/>
      </xdr:nvSpPr>
      <xdr:spPr>
        <a:xfrm>
          <a:off x="3093720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1333500</xdr:colOff>
      <xdr:row>0</xdr:row>
      <xdr:rowOff>0</xdr:rowOff>
    </xdr:from>
    <xdr:ext cx="65" cy="1222654"/>
    <xdr:sp macro="" textlink="">
      <xdr:nvSpPr>
        <xdr:cNvPr id="2326" name="TextBox 2325">
          <a:extLst>
            <a:ext uri="{FF2B5EF4-FFF2-40B4-BE49-F238E27FC236}">
              <a16:creationId xmlns:a16="http://schemas.microsoft.com/office/drawing/2014/main" id="{4FBF6B16-2097-41D0-93E5-D80080ED50E9}"/>
            </a:ext>
          </a:extLst>
        </xdr:cNvPr>
        <xdr:cNvSpPr txBox="1"/>
      </xdr:nvSpPr>
      <xdr:spPr>
        <a:xfrm>
          <a:off x="309372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327" name="TextBox 2326">
          <a:extLst>
            <a:ext uri="{FF2B5EF4-FFF2-40B4-BE49-F238E27FC236}">
              <a16:creationId xmlns:a16="http://schemas.microsoft.com/office/drawing/2014/main" id="{08FF3300-4546-4FCE-A2F0-7709A027AA17}"/>
            </a:ext>
          </a:extLst>
        </xdr:cNvPr>
        <xdr:cNvSpPr txBox="1"/>
      </xdr:nvSpPr>
      <xdr:spPr>
        <a:xfrm>
          <a:off x="309372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839927"/>
    <xdr:sp macro="" textlink="">
      <xdr:nvSpPr>
        <xdr:cNvPr id="2328" name="TextBox 2327">
          <a:extLst>
            <a:ext uri="{FF2B5EF4-FFF2-40B4-BE49-F238E27FC236}">
              <a16:creationId xmlns:a16="http://schemas.microsoft.com/office/drawing/2014/main" id="{8786E53A-3229-4B20-817B-9259D258BA28}"/>
            </a:ext>
          </a:extLst>
        </xdr:cNvPr>
        <xdr:cNvSpPr txBox="1"/>
      </xdr:nvSpPr>
      <xdr:spPr>
        <a:xfrm>
          <a:off x="3093720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329" name="TextBox 2328">
          <a:extLst>
            <a:ext uri="{FF2B5EF4-FFF2-40B4-BE49-F238E27FC236}">
              <a16:creationId xmlns:a16="http://schemas.microsoft.com/office/drawing/2014/main" id="{A89C335F-4727-4B96-B6C8-C97385ECA8D8}"/>
            </a:ext>
          </a:extLst>
        </xdr:cNvPr>
        <xdr:cNvSpPr txBox="1"/>
      </xdr:nvSpPr>
      <xdr:spPr>
        <a:xfrm>
          <a:off x="309372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382727"/>
    <xdr:sp macro="" textlink="">
      <xdr:nvSpPr>
        <xdr:cNvPr id="2330" name="TextBox 2329">
          <a:extLst>
            <a:ext uri="{FF2B5EF4-FFF2-40B4-BE49-F238E27FC236}">
              <a16:creationId xmlns:a16="http://schemas.microsoft.com/office/drawing/2014/main" id="{A064B0F1-C69A-4DA6-9AF9-1D30096DB9A0}"/>
            </a:ext>
          </a:extLst>
        </xdr:cNvPr>
        <xdr:cNvSpPr txBox="1"/>
      </xdr:nvSpPr>
      <xdr:spPr>
        <a:xfrm>
          <a:off x="3093720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1333500</xdr:colOff>
      <xdr:row>0</xdr:row>
      <xdr:rowOff>0</xdr:rowOff>
    </xdr:from>
    <xdr:ext cx="65" cy="1222654"/>
    <xdr:sp macro="" textlink="">
      <xdr:nvSpPr>
        <xdr:cNvPr id="2331" name="TextBox 2330">
          <a:extLst>
            <a:ext uri="{FF2B5EF4-FFF2-40B4-BE49-F238E27FC236}">
              <a16:creationId xmlns:a16="http://schemas.microsoft.com/office/drawing/2014/main" id="{27A530AE-43A3-4C21-B76A-B0BF70532F86}"/>
            </a:ext>
          </a:extLst>
        </xdr:cNvPr>
        <xdr:cNvSpPr txBox="1"/>
      </xdr:nvSpPr>
      <xdr:spPr>
        <a:xfrm>
          <a:off x="309372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332" name="TextBox 2331">
          <a:extLst>
            <a:ext uri="{FF2B5EF4-FFF2-40B4-BE49-F238E27FC236}">
              <a16:creationId xmlns:a16="http://schemas.microsoft.com/office/drawing/2014/main" id="{7A9AD1F1-5F5E-4DED-A3FD-C9CC19D32F44}"/>
            </a:ext>
          </a:extLst>
        </xdr:cNvPr>
        <xdr:cNvSpPr txBox="1"/>
      </xdr:nvSpPr>
      <xdr:spPr>
        <a:xfrm>
          <a:off x="309372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839927"/>
    <xdr:sp macro="" textlink="">
      <xdr:nvSpPr>
        <xdr:cNvPr id="2333" name="TextBox 2332">
          <a:extLst>
            <a:ext uri="{FF2B5EF4-FFF2-40B4-BE49-F238E27FC236}">
              <a16:creationId xmlns:a16="http://schemas.microsoft.com/office/drawing/2014/main" id="{21F6B912-2C54-4F4D-9AC3-A3C43634F7CA}"/>
            </a:ext>
          </a:extLst>
        </xdr:cNvPr>
        <xdr:cNvSpPr txBox="1"/>
      </xdr:nvSpPr>
      <xdr:spPr>
        <a:xfrm>
          <a:off x="3093720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334" name="TextBox 2333">
          <a:extLst>
            <a:ext uri="{FF2B5EF4-FFF2-40B4-BE49-F238E27FC236}">
              <a16:creationId xmlns:a16="http://schemas.microsoft.com/office/drawing/2014/main" id="{C2DB59C2-F659-4136-A044-8285B2622977}"/>
            </a:ext>
          </a:extLst>
        </xdr:cNvPr>
        <xdr:cNvSpPr txBox="1"/>
      </xdr:nvSpPr>
      <xdr:spPr>
        <a:xfrm>
          <a:off x="309372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382727"/>
    <xdr:sp macro="" textlink="">
      <xdr:nvSpPr>
        <xdr:cNvPr id="2335" name="TextBox 2334">
          <a:extLst>
            <a:ext uri="{FF2B5EF4-FFF2-40B4-BE49-F238E27FC236}">
              <a16:creationId xmlns:a16="http://schemas.microsoft.com/office/drawing/2014/main" id="{B09B80F9-5DA6-49FA-A90D-6281F73CB9BE}"/>
            </a:ext>
          </a:extLst>
        </xdr:cNvPr>
        <xdr:cNvSpPr txBox="1"/>
      </xdr:nvSpPr>
      <xdr:spPr>
        <a:xfrm>
          <a:off x="3093720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1333500</xdr:colOff>
      <xdr:row>0</xdr:row>
      <xdr:rowOff>0</xdr:rowOff>
    </xdr:from>
    <xdr:ext cx="65" cy="1222654"/>
    <xdr:sp macro="" textlink="">
      <xdr:nvSpPr>
        <xdr:cNvPr id="2336" name="TextBox 2335">
          <a:extLst>
            <a:ext uri="{FF2B5EF4-FFF2-40B4-BE49-F238E27FC236}">
              <a16:creationId xmlns:a16="http://schemas.microsoft.com/office/drawing/2014/main" id="{DF5AB9D2-BC98-4638-93EB-0DF4B3BF4B11}"/>
            </a:ext>
          </a:extLst>
        </xdr:cNvPr>
        <xdr:cNvSpPr txBox="1"/>
      </xdr:nvSpPr>
      <xdr:spPr>
        <a:xfrm>
          <a:off x="309372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337" name="TextBox 2336">
          <a:extLst>
            <a:ext uri="{FF2B5EF4-FFF2-40B4-BE49-F238E27FC236}">
              <a16:creationId xmlns:a16="http://schemas.microsoft.com/office/drawing/2014/main" id="{6DEE9719-B6F4-48E5-98E1-F2534C26969D}"/>
            </a:ext>
          </a:extLst>
        </xdr:cNvPr>
        <xdr:cNvSpPr txBox="1"/>
      </xdr:nvSpPr>
      <xdr:spPr>
        <a:xfrm>
          <a:off x="309372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839927"/>
    <xdr:sp macro="" textlink="">
      <xdr:nvSpPr>
        <xdr:cNvPr id="2338" name="TextBox 2337">
          <a:extLst>
            <a:ext uri="{FF2B5EF4-FFF2-40B4-BE49-F238E27FC236}">
              <a16:creationId xmlns:a16="http://schemas.microsoft.com/office/drawing/2014/main" id="{126DE686-F93D-4BAB-B704-1426B47A9E3B}"/>
            </a:ext>
          </a:extLst>
        </xdr:cNvPr>
        <xdr:cNvSpPr txBox="1"/>
      </xdr:nvSpPr>
      <xdr:spPr>
        <a:xfrm>
          <a:off x="3093720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339" name="TextBox 2338">
          <a:extLst>
            <a:ext uri="{FF2B5EF4-FFF2-40B4-BE49-F238E27FC236}">
              <a16:creationId xmlns:a16="http://schemas.microsoft.com/office/drawing/2014/main" id="{B73ADDAD-8AA6-4963-9A06-29DF6C025A1F}"/>
            </a:ext>
          </a:extLst>
        </xdr:cNvPr>
        <xdr:cNvSpPr txBox="1"/>
      </xdr:nvSpPr>
      <xdr:spPr>
        <a:xfrm>
          <a:off x="309372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382727"/>
    <xdr:sp macro="" textlink="">
      <xdr:nvSpPr>
        <xdr:cNvPr id="2340" name="TextBox 2339">
          <a:extLst>
            <a:ext uri="{FF2B5EF4-FFF2-40B4-BE49-F238E27FC236}">
              <a16:creationId xmlns:a16="http://schemas.microsoft.com/office/drawing/2014/main" id="{EA83755D-3DB3-4701-8423-CAA493F497DD}"/>
            </a:ext>
          </a:extLst>
        </xdr:cNvPr>
        <xdr:cNvSpPr txBox="1"/>
      </xdr:nvSpPr>
      <xdr:spPr>
        <a:xfrm>
          <a:off x="3093720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1333500</xdr:colOff>
      <xdr:row>0</xdr:row>
      <xdr:rowOff>0</xdr:rowOff>
    </xdr:from>
    <xdr:ext cx="65" cy="1222654"/>
    <xdr:sp macro="" textlink="">
      <xdr:nvSpPr>
        <xdr:cNvPr id="2341" name="TextBox 2340">
          <a:extLst>
            <a:ext uri="{FF2B5EF4-FFF2-40B4-BE49-F238E27FC236}">
              <a16:creationId xmlns:a16="http://schemas.microsoft.com/office/drawing/2014/main" id="{2238AD02-D84E-47EA-92EB-0424DDE0E559}"/>
            </a:ext>
          </a:extLst>
        </xdr:cNvPr>
        <xdr:cNvSpPr txBox="1"/>
      </xdr:nvSpPr>
      <xdr:spPr>
        <a:xfrm>
          <a:off x="309372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342" name="TextBox 2341">
          <a:extLst>
            <a:ext uri="{FF2B5EF4-FFF2-40B4-BE49-F238E27FC236}">
              <a16:creationId xmlns:a16="http://schemas.microsoft.com/office/drawing/2014/main" id="{BEF04D55-E1A0-4FBC-A3A0-E57758691672}"/>
            </a:ext>
          </a:extLst>
        </xdr:cNvPr>
        <xdr:cNvSpPr txBox="1"/>
      </xdr:nvSpPr>
      <xdr:spPr>
        <a:xfrm>
          <a:off x="309372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839927"/>
    <xdr:sp macro="" textlink="">
      <xdr:nvSpPr>
        <xdr:cNvPr id="2343" name="TextBox 2342">
          <a:extLst>
            <a:ext uri="{FF2B5EF4-FFF2-40B4-BE49-F238E27FC236}">
              <a16:creationId xmlns:a16="http://schemas.microsoft.com/office/drawing/2014/main" id="{C380F5D3-4AFC-4C56-B38C-05998C5BE6A0}"/>
            </a:ext>
          </a:extLst>
        </xdr:cNvPr>
        <xdr:cNvSpPr txBox="1"/>
      </xdr:nvSpPr>
      <xdr:spPr>
        <a:xfrm>
          <a:off x="3093720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344" name="TextBox 2343">
          <a:extLst>
            <a:ext uri="{FF2B5EF4-FFF2-40B4-BE49-F238E27FC236}">
              <a16:creationId xmlns:a16="http://schemas.microsoft.com/office/drawing/2014/main" id="{6A33AFA9-7B16-4FB3-9D68-ED3D132B6D1F}"/>
            </a:ext>
          </a:extLst>
        </xdr:cNvPr>
        <xdr:cNvSpPr txBox="1"/>
      </xdr:nvSpPr>
      <xdr:spPr>
        <a:xfrm>
          <a:off x="309372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382727"/>
    <xdr:sp macro="" textlink="">
      <xdr:nvSpPr>
        <xdr:cNvPr id="2345" name="TextBox 2344">
          <a:extLst>
            <a:ext uri="{FF2B5EF4-FFF2-40B4-BE49-F238E27FC236}">
              <a16:creationId xmlns:a16="http://schemas.microsoft.com/office/drawing/2014/main" id="{D45D03E0-0894-44D9-9DCC-338F9EBE9841}"/>
            </a:ext>
          </a:extLst>
        </xdr:cNvPr>
        <xdr:cNvSpPr txBox="1"/>
      </xdr:nvSpPr>
      <xdr:spPr>
        <a:xfrm>
          <a:off x="3093720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1333500</xdr:colOff>
      <xdr:row>0</xdr:row>
      <xdr:rowOff>0</xdr:rowOff>
    </xdr:from>
    <xdr:ext cx="65" cy="1222654"/>
    <xdr:sp macro="" textlink="">
      <xdr:nvSpPr>
        <xdr:cNvPr id="2346" name="TextBox 2345">
          <a:extLst>
            <a:ext uri="{FF2B5EF4-FFF2-40B4-BE49-F238E27FC236}">
              <a16:creationId xmlns:a16="http://schemas.microsoft.com/office/drawing/2014/main" id="{8B9912E7-93E2-4D44-A69D-707AD7A66D88}"/>
            </a:ext>
          </a:extLst>
        </xdr:cNvPr>
        <xdr:cNvSpPr txBox="1"/>
      </xdr:nvSpPr>
      <xdr:spPr>
        <a:xfrm>
          <a:off x="309372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347" name="TextBox 2346">
          <a:extLst>
            <a:ext uri="{FF2B5EF4-FFF2-40B4-BE49-F238E27FC236}">
              <a16:creationId xmlns:a16="http://schemas.microsoft.com/office/drawing/2014/main" id="{F73BEF70-2AC9-413F-BEF8-76708A3AE7A9}"/>
            </a:ext>
          </a:extLst>
        </xdr:cNvPr>
        <xdr:cNvSpPr txBox="1"/>
      </xdr:nvSpPr>
      <xdr:spPr>
        <a:xfrm>
          <a:off x="309372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839927"/>
    <xdr:sp macro="" textlink="">
      <xdr:nvSpPr>
        <xdr:cNvPr id="2348" name="TextBox 2347">
          <a:extLst>
            <a:ext uri="{FF2B5EF4-FFF2-40B4-BE49-F238E27FC236}">
              <a16:creationId xmlns:a16="http://schemas.microsoft.com/office/drawing/2014/main" id="{197D58B7-09E0-4C3D-B8B9-F04AEA4BEFEE}"/>
            </a:ext>
          </a:extLst>
        </xdr:cNvPr>
        <xdr:cNvSpPr txBox="1"/>
      </xdr:nvSpPr>
      <xdr:spPr>
        <a:xfrm>
          <a:off x="3093720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349" name="TextBox 2348">
          <a:extLst>
            <a:ext uri="{FF2B5EF4-FFF2-40B4-BE49-F238E27FC236}">
              <a16:creationId xmlns:a16="http://schemas.microsoft.com/office/drawing/2014/main" id="{8BFE2DD1-BE3E-4D03-8362-34DE654AA210}"/>
            </a:ext>
          </a:extLst>
        </xdr:cNvPr>
        <xdr:cNvSpPr txBox="1"/>
      </xdr:nvSpPr>
      <xdr:spPr>
        <a:xfrm>
          <a:off x="309372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382727"/>
    <xdr:sp macro="" textlink="">
      <xdr:nvSpPr>
        <xdr:cNvPr id="2350" name="TextBox 2349">
          <a:extLst>
            <a:ext uri="{FF2B5EF4-FFF2-40B4-BE49-F238E27FC236}">
              <a16:creationId xmlns:a16="http://schemas.microsoft.com/office/drawing/2014/main" id="{948655C2-01BD-4AF5-8CEF-31E0F46CD45E}"/>
            </a:ext>
          </a:extLst>
        </xdr:cNvPr>
        <xdr:cNvSpPr txBox="1"/>
      </xdr:nvSpPr>
      <xdr:spPr>
        <a:xfrm>
          <a:off x="3093720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1333500</xdr:colOff>
      <xdr:row>0</xdr:row>
      <xdr:rowOff>0</xdr:rowOff>
    </xdr:from>
    <xdr:ext cx="65" cy="1222654"/>
    <xdr:sp macro="" textlink="">
      <xdr:nvSpPr>
        <xdr:cNvPr id="2351" name="TextBox 2350">
          <a:extLst>
            <a:ext uri="{FF2B5EF4-FFF2-40B4-BE49-F238E27FC236}">
              <a16:creationId xmlns:a16="http://schemas.microsoft.com/office/drawing/2014/main" id="{F44CBC67-4632-4C22-B532-D5835E6FD76A}"/>
            </a:ext>
          </a:extLst>
        </xdr:cNvPr>
        <xdr:cNvSpPr txBox="1"/>
      </xdr:nvSpPr>
      <xdr:spPr>
        <a:xfrm>
          <a:off x="309372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352" name="TextBox 2351">
          <a:extLst>
            <a:ext uri="{FF2B5EF4-FFF2-40B4-BE49-F238E27FC236}">
              <a16:creationId xmlns:a16="http://schemas.microsoft.com/office/drawing/2014/main" id="{5200D5AA-32E7-43A4-977D-F6CD4CE0E1DE}"/>
            </a:ext>
          </a:extLst>
        </xdr:cNvPr>
        <xdr:cNvSpPr txBox="1"/>
      </xdr:nvSpPr>
      <xdr:spPr>
        <a:xfrm>
          <a:off x="309372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839927"/>
    <xdr:sp macro="" textlink="">
      <xdr:nvSpPr>
        <xdr:cNvPr id="2353" name="TextBox 2352">
          <a:extLst>
            <a:ext uri="{FF2B5EF4-FFF2-40B4-BE49-F238E27FC236}">
              <a16:creationId xmlns:a16="http://schemas.microsoft.com/office/drawing/2014/main" id="{A60290AF-9224-46F5-A7B9-672DF765019A}"/>
            </a:ext>
          </a:extLst>
        </xdr:cNvPr>
        <xdr:cNvSpPr txBox="1"/>
      </xdr:nvSpPr>
      <xdr:spPr>
        <a:xfrm>
          <a:off x="3093720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354" name="TextBox 2353">
          <a:extLst>
            <a:ext uri="{FF2B5EF4-FFF2-40B4-BE49-F238E27FC236}">
              <a16:creationId xmlns:a16="http://schemas.microsoft.com/office/drawing/2014/main" id="{03CB1C53-499B-4281-8A2A-16DB77DCE6EC}"/>
            </a:ext>
          </a:extLst>
        </xdr:cNvPr>
        <xdr:cNvSpPr txBox="1"/>
      </xdr:nvSpPr>
      <xdr:spPr>
        <a:xfrm>
          <a:off x="309372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382727"/>
    <xdr:sp macro="" textlink="">
      <xdr:nvSpPr>
        <xdr:cNvPr id="2355" name="TextBox 2354">
          <a:extLst>
            <a:ext uri="{FF2B5EF4-FFF2-40B4-BE49-F238E27FC236}">
              <a16:creationId xmlns:a16="http://schemas.microsoft.com/office/drawing/2014/main" id="{526615DD-8352-46FF-B5B2-571EBE677790}"/>
            </a:ext>
          </a:extLst>
        </xdr:cNvPr>
        <xdr:cNvSpPr txBox="1"/>
      </xdr:nvSpPr>
      <xdr:spPr>
        <a:xfrm>
          <a:off x="3093720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1333500</xdr:colOff>
      <xdr:row>0</xdr:row>
      <xdr:rowOff>0</xdr:rowOff>
    </xdr:from>
    <xdr:ext cx="65" cy="1222654"/>
    <xdr:sp macro="" textlink="">
      <xdr:nvSpPr>
        <xdr:cNvPr id="2356" name="TextBox 2355">
          <a:extLst>
            <a:ext uri="{FF2B5EF4-FFF2-40B4-BE49-F238E27FC236}">
              <a16:creationId xmlns:a16="http://schemas.microsoft.com/office/drawing/2014/main" id="{6B89AE4D-35C7-44F7-9521-958F523177F8}"/>
            </a:ext>
          </a:extLst>
        </xdr:cNvPr>
        <xdr:cNvSpPr txBox="1"/>
      </xdr:nvSpPr>
      <xdr:spPr>
        <a:xfrm>
          <a:off x="30937200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357" name="TextBox 2356">
          <a:extLst>
            <a:ext uri="{FF2B5EF4-FFF2-40B4-BE49-F238E27FC236}">
              <a16:creationId xmlns:a16="http://schemas.microsoft.com/office/drawing/2014/main" id="{4672683B-A636-4B00-8B56-A2E547E8160E}"/>
            </a:ext>
          </a:extLst>
        </xdr:cNvPr>
        <xdr:cNvSpPr txBox="1"/>
      </xdr:nvSpPr>
      <xdr:spPr>
        <a:xfrm>
          <a:off x="309372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839927"/>
    <xdr:sp macro="" textlink="">
      <xdr:nvSpPr>
        <xdr:cNvPr id="2358" name="TextBox 2357">
          <a:extLst>
            <a:ext uri="{FF2B5EF4-FFF2-40B4-BE49-F238E27FC236}">
              <a16:creationId xmlns:a16="http://schemas.microsoft.com/office/drawing/2014/main" id="{8DB52580-3D1D-40FF-A79C-3934BE925F41}"/>
            </a:ext>
          </a:extLst>
        </xdr:cNvPr>
        <xdr:cNvSpPr txBox="1"/>
      </xdr:nvSpPr>
      <xdr:spPr>
        <a:xfrm>
          <a:off x="30937200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1304925</xdr:colOff>
      <xdr:row>0</xdr:row>
      <xdr:rowOff>0</xdr:rowOff>
    </xdr:from>
    <xdr:ext cx="65" cy="172227"/>
    <xdr:sp macro="" textlink="">
      <xdr:nvSpPr>
        <xdr:cNvPr id="2359" name="TextBox 2358">
          <a:extLst>
            <a:ext uri="{FF2B5EF4-FFF2-40B4-BE49-F238E27FC236}">
              <a16:creationId xmlns:a16="http://schemas.microsoft.com/office/drawing/2014/main" id="{EBAD454F-6182-4990-AB95-8EF507F12D6F}"/>
            </a:ext>
          </a:extLst>
        </xdr:cNvPr>
        <xdr:cNvSpPr txBox="1"/>
      </xdr:nvSpPr>
      <xdr:spPr>
        <a:xfrm>
          <a:off x="309372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27</xdr:col>
      <xdr:colOff>1314450</xdr:colOff>
      <xdr:row>0</xdr:row>
      <xdr:rowOff>0</xdr:rowOff>
    </xdr:from>
    <xdr:ext cx="65" cy="382727"/>
    <xdr:sp macro="" textlink="">
      <xdr:nvSpPr>
        <xdr:cNvPr id="2360" name="TextBox 2359">
          <a:extLst>
            <a:ext uri="{FF2B5EF4-FFF2-40B4-BE49-F238E27FC236}">
              <a16:creationId xmlns:a16="http://schemas.microsoft.com/office/drawing/2014/main" id="{41CA698D-8F37-4388-95AB-7D5824F7A895}"/>
            </a:ext>
          </a:extLst>
        </xdr:cNvPr>
        <xdr:cNvSpPr txBox="1"/>
      </xdr:nvSpPr>
      <xdr:spPr>
        <a:xfrm>
          <a:off x="30937200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361" name="TextBox 2360">
          <a:extLst>
            <a:ext uri="{FF2B5EF4-FFF2-40B4-BE49-F238E27FC236}">
              <a16:creationId xmlns:a16="http://schemas.microsoft.com/office/drawing/2014/main" id="{21AB00C1-309E-4704-A2EA-9E62D3159D1C}"/>
            </a:ext>
          </a:extLst>
        </xdr:cNvPr>
        <xdr:cNvSpPr txBox="1"/>
      </xdr:nvSpPr>
      <xdr:spPr>
        <a:xfrm>
          <a:off x="16678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362" name="TextBox 2361">
          <a:extLst>
            <a:ext uri="{FF2B5EF4-FFF2-40B4-BE49-F238E27FC236}">
              <a16:creationId xmlns:a16="http://schemas.microsoft.com/office/drawing/2014/main" id="{F78C0BB6-4D63-4386-8584-85D55B8345A0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363" name="TextBox 2362">
          <a:extLst>
            <a:ext uri="{FF2B5EF4-FFF2-40B4-BE49-F238E27FC236}">
              <a16:creationId xmlns:a16="http://schemas.microsoft.com/office/drawing/2014/main" id="{F4694882-CFE9-450E-9C68-F3DD4FCCF13A}"/>
            </a:ext>
          </a:extLst>
        </xdr:cNvPr>
        <xdr:cNvSpPr txBox="1"/>
      </xdr:nvSpPr>
      <xdr:spPr>
        <a:xfrm>
          <a:off x="16659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364" name="TextBox 2363">
          <a:extLst>
            <a:ext uri="{FF2B5EF4-FFF2-40B4-BE49-F238E27FC236}">
              <a16:creationId xmlns:a16="http://schemas.microsoft.com/office/drawing/2014/main" id="{8DC3F4CC-7E25-4BD3-9E1F-19C298C8C4B3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365" name="TextBox 2364">
          <a:extLst>
            <a:ext uri="{FF2B5EF4-FFF2-40B4-BE49-F238E27FC236}">
              <a16:creationId xmlns:a16="http://schemas.microsoft.com/office/drawing/2014/main" id="{97913BA1-D195-4AC9-B2EB-DFB48D4316C7}"/>
            </a:ext>
          </a:extLst>
        </xdr:cNvPr>
        <xdr:cNvSpPr txBox="1"/>
      </xdr:nvSpPr>
      <xdr:spPr>
        <a:xfrm>
          <a:off x="1665922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366" name="TextBox 2365">
          <a:extLst>
            <a:ext uri="{FF2B5EF4-FFF2-40B4-BE49-F238E27FC236}">
              <a16:creationId xmlns:a16="http://schemas.microsoft.com/office/drawing/2014/main" id="{393075E1-8808-4E07-813B-301DBBBD0D8B}"/>
            </a:ext>
          </a:extLst>
        </xdr:cNvPr>
        <xdr:cNvSpPr txBox="1"/>
      </xdr:nvSpPr>
      <xdr:spPr>
        <a:xfrm>
          <a:off x="16678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367" name="TextBox 2366">
          <a:extLst>
            <a:ext uri="{FF2B5EF4-FFF2-40B4-BE49-F238E27FC236}">
              <a16:creationId xmlns:a16="http://schemas.microsoft.com/office/drawing/2014/main" id="{394B3EE5-6BD7-4088-8D3C-099AC4692BA9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368" name="TextBox 2367">
          <a:extLst>
            <a:ext uri="{FF2B5EF4-FFF2-40B4-BE49-F238E27FC236}">
              <a16:creationId xmlns:a16="http://schemas.microsoft.com/office/drawing/2014/main" id="{96284442-53C0-4466-97DC-1EC4C0315016}"/>
            </a:ext>
          </a:extLst>
        </xdr:cNvPr>
        <xdr:cNvSpPr txBox="1"/>
      </xdr:nvSpPr>
      <xdr:spPr>
        <a:xfrm>
          <a:off x="16659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369" name="TextBox 2368">
          <a:extLst>
            <a:ext uri="{FF2B5EF4-FFF2-40B4-BE49-F238E27FC236}">
              <a16:creationId xmlns:a16="http://schemas.microsoft.com/office/drawing/2014/main" id="{54DAAAEE-0408-45E8-ABF1-FBFC6BB558A9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370" name="TextBox 2369">
          <a:extLst>
            <a:ext uri="{FF2B5EF4-FFF2-40B4-BE49-F238E27FC236}">
              <a16:creationId xmlns:a16="http://schemas.microsoft.com/office/drawing/2014/main" id="{1AD25D6B-F10E-4495-ABB9-A7071BC741D8}"/>
            </a:ext>
          </a:extLst>
        </xdr:cNvPr>
        <xdr:cNvSpPr txBox="1"/>
      </xdr:nvSpPr>
      <xdr:spPr>
        <a:xfrm>
          <a:off x="1665922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371" name="TextBox 2370">
          <a:extLst>
            <a:ext uri="{FF2B5EF4-FFF2-40B4-BE49-F238E27FC236}">
              <a16:creationId xmlns:a16="http://schemas.microsoft.com/office/drawing/2014/main" id="{5E966280-EFE9-4755-9AE0-188CF6D3D82D}"/>
            </a:ext>
          </a:extLst>
        </xdr:cNvPr>
        <xdr:cNvSpPr txBox="1"/>
      </xdr:nvSpPr>
      <xdr:spPr>
        <a:xfrm>
          <a:off x="16678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372" name="TextBox 2371">
          <a:extLst>
            <a:ext uri="{FF2B5EF4-FFF2-40B4-BE49-F238E27FC236}">
              <a16:creationId xmlns:a16="http://schemas.microsoft.com/office/drawing/2014/main" id="{1917846D-141A-4E52-BACC-F3EAA50E151E}"/>
            </a:ext>
          </a:extLst>
        </xdr:cNvPr>
        <xdr:cNvSpPr txBox="1"/>
      </xdr:nvSpPr>
      <xdr:spPr>
        <a:xfrm>
          <a:off x="16659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373" name="TextBox 2372">
          <a:extLst>
            <a:ext uri="{FF2B5EF4-FFF2-40B4-BE49-F238E27FC236}">
              <a16:creationId xmlns:a16="http://schemas.microsoft.com/office/drawing/2014/main" id="{42E93036-407C-4972-A6E0-D2B37CC29975}"/>
            </a:ext>
          </a:extLst>
        </xdr:cNvPr>
        <xdr:cNvSpPr txBox="1"/>
      </xdr:nvSpPr>
      <xdr:spPr>
        <a:xfrm>
          <a:off x="16678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374" name="TextBox 2373">
          <a:extLst>
            <a:ext uri="{FF2B5EF4-FFF2-40B4-BE49-F238E27FC236}">
              <a16:creationId xmlns:a16="http://schemas.microsoft.com/office/drawing/2014/main" id="{B9CA94EB-3267-4A7B-B3A6-43DB86D041CC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375" name="TextBox 2374">
          <a:extLst>
            <a:ext uri="{FF2B5EF4-FFF2-40B4-BE49-F238E27FC236}">
              <a16:creationId xmlns:a16="http://schemas.microsoft.com/office/drawing/2014/main" id="{7CDD4E91-D383-4F50-A5C3-B9EB8DA84623}"/>
            </a:ext>
          </a:extLst>
        </xdr:cNvPr>
        <xdr:cNvSpPr txBox="1"/>
      </xdr:nvSpPr>
      <xdr:spPr>
        <a:xfrm>
          <a:off x="16659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376" name="TextBox 2375">
          <a:extLst>
            <a:ext uri="{FF2B5EF4-FFF2-40B4-BE49-F238E27FC236}">
              <a16:creationId xmlns:a16="http://schemas.microsoft.com/office/drawing/2014/main" id="{5E17E609-845E-4F42-AADF-A3470156AC37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377" name="TextBox 2376">
          <a:extLst>
            <a:ext uri="{FF2B5EF4-FFF2-40B4-BE49-F238E27FC236}">
              <a16:creationId xmlns:a16="http://schemas.microsoft.com/office/drawing/2014/main" id="{44B1DCED-433B-40AD-A1C9-34D612EACCCD}"/>
            </a:ext>
          </a:extLst>
        </xdr:cNvPr>
        <xdr:cNvSpPr txBox="1"/>
      </xdr:nvSpPr>
      <xdr:spPr>
        <a:xfrm>
          <a:off x="1665922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378" name="TextBox 2377">
          <a:extLst>
            <a:ext uri="{FF2B5EF4-FFF2-40B4-BE49-F238E27FC236}">
              <a16:creationId xmlns:a16="http://schemas.microsoft.com/office/drawing/2014/main" id="{3E450465-E39E-4BCD-8F3B-B9CBD036A990}"/>
            </a:ext>
          </a:extLst>
        </xdr:cNvPr>
        <xdr:cNvSpPr txBox="1"/>
      </xdr:nvSpPr>
      <xdr:spPr>
        <a:xfrm>
          <a:off x="16678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379" name="TextBox 2378">
          <a:extLst>
            <a:ext uri="{FF2B5EF4-FFF2-40B4-BE49-F238E27FC236}">
              <a16:creationId xmlns:a16="http://schemas.microsoft.com/office/drawing/2014/main" id="{08B2C425-8F3E-46BE-8555-959B2F1C0B51}"/>
            </a:ext>
          </a:extLst>
        </xdr:cNvPr>
        <xdr:cNvSpPr txBox="1"/>
      </xdr:nvSpPr>
      <xdr:spPr>
        <a:xfrm>
          <a:off x="16659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380" name="TextBox 2379">
          <a:extLst>
            <a:ext uri="{FF2B5EF4-FFF2-40B4-BE49-F238E27FC236}">
              <a16:creationId xmlns:a16="http://schemas.microsoft.com/office/drawing/2014/main" id="{4B9F2573-98C6-4E1A-A536-51F341614989}"/>
            </a:ext>
          </a:extLst>
        </xdr:cNvPr>
        <xdr:cNvSpPr txBox="1"/>
      </xdr:nvSpPr>
      <xdr:spPr>
        <a:xfrm>
          <a:off x="16678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381" name="TextBox 2380">
          <a:extLst>
            <a:ext uri="{FF2B5EF4-FFF2-40B4-BE49-F238E27FC236}">
              <a16:creationId xmlns:a16="http://schemas.microsoft.com/office/drawing/2014/main" id="{8A382C40-A8F5-4B58-9465-E033F97701CF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382" name="TextBox 2381">
          <a:extLst>
            <a:ext uri="{FF2B5EF4-FFF2-40B4-BE49-F238E27FC236}">
              <a16:creationId xmlns:a16="http://schemas.microsoft.com/office/drawing/2014/main" id="{6076DD97-A6B8-4684-8FFA-9B278DBFF492}"/>
            </a:ext>
          </a:extLst>
        </xdr:cNvPr>
        <xdr:cNvSpPr txBox="1"/>
      </xdr:nvSpPr>
      <xdr:spPr>
        <a:xfrm>
          <a:off x="16659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383" name="TextBox 2382">
          <a:extLst>
            <a:ext uri="{FF2B5EF4-FFF2-40B4-BE49-F238E27FC236}">
              <a16:creationId xmlns:a16="http://schemas.microsoft.com/office/drawing/2014/main" id="{294CD957-60D9-4018-B5C4-35C50CEEB525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384" name="TextBox 2383">
          <a:extLst>
            <a:ext uri="{FF2B5EF4-FFF2-40B4-BE49-F238E27FC236}">
              <a16:creationId xmlns:a16="http://schemas.microsoft.com/office/drawing/2014/main" id="{178F38F3-C0B5-45C3-8918-092FAF80D6AA}"/>
            </a:ext>
          </a:extLst>
        </xdr:cNvPr>
        <xdr:cNvSpPr txBox="1"/>
      </xdr:nvSpPr>
      <xdr:spPr>
        <a:xfrm>
          <a:off x="1665922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385" name="TextBox 2384">
          <a:extLst>
            <a:ext uri="{FF2B5EF4-FFF2-40B4-BE49-F238E27FC236}">
              <a16:creationId xmlns:a16="http://schemas.microsoft.com/office/drawing/2014/main" id="{6BA1E5EE-486B-4EB9-B378-DD5F68589663}"/>
            </a:ext>
          </a:extLst>
        </xdr:cNvPr>
        <xdr:cNvSpPr txBox="1"/>
      </xdr:nvSpPr>
      <xdr:spPr>
        <a:xfrm>
          <a:off x="16678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386" name="TextBox 2385">
          <a:extLst>
            <a:ext uri="{FF2B5EF4-FFF2-40B4-BE49-F238E27FC236}">
              <a16:creationId xmlns:a16="http://schemas.microsoft.com/office/drawing/2014/main" id="{FA699303-4007-49B4-A9FC-4877F65A9D4A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387" name="TextBox 2386">
          <a:extLst>
            <a:ext uri="{FF2B5EF4-FFF2-40B4-BE49-F238E27FC236}">
              <a16:creationId xmlns:a16="http://schemas.microsoft.com/office/drawing/2014/main" id="{D8CEE233-401A-4A4A-9ABC-73E85E223B0B}"/>
            </a:ext>
          </a:extLst>
        </xdr:cNvPr>
        <xdr:cNvSpPr txBox="1"/>
      </xdr:nvSpPr>
      <xdr:spPr>
        <a:xfrm>
          <a:off x="16659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388" name="TextBox 2387">
          <a:extLst>
            <a:ext uri="{FF2B5EF4-FFF2-40B4-BE49-F238E27FC236}">
              <a16:creationId xmlns:a16="http://schemas.microsoft.com/office/drawing/2014/main" id="{5B69D482-6999-43BC-9D1A-5711D1B98C43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389" name="TextBox 2388">
          <a:extLst>
            <a:ext uri="{FF2B5EF4-FFF2-40B4-BE49-F238E27FC236}">
              <a16:creationId xmlns:a16="http://schemas.microsoft.com/office/drawing/2014/main" id="{A6CE9535-45CA-4F67-9A1B-72E382782CB8}"/>
            </a:ext>
          </a:extLst>
        </xdr:cNvPr>
        <xdr:cNvSpPr txBox="1"/>
      </xdr:nvSpPr>
      <xdr:spPr>
        <a:xfrm>
          <a:off x="1665922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390" name="TextBox 2389">
          <a:extLst>
            <a:ext uri="{FF2B5EF4-FFF2-40B4-BE49-F238E27FC236}">
              <a16:creationId xmlns:a16="http://schemas.microsoft.com/office/drawing/2014/main" id="{410BAD76-32C6-40AD-882E-678BE50EC844}"/>
            </a:ext>
          </a:extLst>
        </xdr:cNvPr>
        <xdr:cNvSpPr txBox="1"/>
      </xdr:nvSpPr>
      <xdr:spPr>
        <a:xfrm>
          <a:off x="16678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391" name="TextBox 2390">
          <a:extLst>
            <a:ext uri="{FF2B5EF4-FFF2-40B4-BE49-F238E27FC236}">
              <a16:creationId xmlns:a16="http://schemas.microsoft.com/office/drawing/2014/main" id="{2532260C-40DE-454D-ABA9-963211E164C9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392" name="TextBox 2391">
          <a:extLst>
            <a:ext uri="{FF2B5EF4-FFF2-40B4-BE49-F238E27FC236}">
              <a16:creationId xmlns:a16="http://schemas.microsoft.com/office/drawing/2014/main" id="{E948BE63-A8DE-474D-879C-6381F5D10958}"/>
            </a:ext>
          </a:extLst>
        </xdr:cNvPr>
        <xdr:cNvSpPr txBox="1"/>
      </xdr:nvSpPr>
      <xdr:spPr>
        <a:xfrm>
          <a:off x="16659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393" name="TextBox 2392">
          <a:extLst>
            <a:ext uri="{FF2B5EF4-FFF2-40B4-BE49-F238E27FC236}">
              <a16:creationId xmlns:a16="http://schemas.microsoft.com/office/drawing/2014/main" id="{C9C174CE-4D6A-4BBE-A123-3BA9A220A54E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394" name="TextBox 2393">
          <a:extLst>
            <a:ext uri="{FF2B5EF4-FFF2-40B4-BE49-F238E27FC236}">
              <a16:creationId xmlns:a16="http://schemas.microsoft.com/office/drawing/2014/main" id="{3CB94A12-1735-4857-98C2-B7614D0C4EFC}"/>
            </a:ext>
          </a:extLst>
        </xdr:cNvPr>
        <xdr:cNvSpPr txBox="1"/>
      </xdr:nvSpPr>
      <xdr:spPr>
        <a:xfrm>
          <a:off x="1665922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395" name="TextBox 2394">
          <a:extLst>
            <a:ext uri="{FF2B5EF4-FFF2-40B4-BE49-F238E27FC236}">
              <a16:creationId xmlns:a16="http://schemas.microsoft.com/office/drawing/2014/main" id="{47C2E81D-03F5-4E0A-A015-69A6A3D1612D}"/>
            </a:ext>
          </a:extLst>
        </xdr:cNvPr>
        <xdr:cNvSpPr txBox="1"/>
      </xdr:nvSpPr>
      <xdr:spPr>
        <a:xfrm>
          <a:off x="16678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396" name="TextBox 2395">
          <a:extLst>
            <a:ext uri="{FF2B5EF4-FFF2-40B4-BE49-F238E27FC236}">
              <a16:creationId xmlns:a16="http://schemas.microsoft.com/office/drawing/2014/main" id="{5F3D3026-84DE-4881-BF72-D132DEB72B59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397" name="TextBox 2396">
          <a:extLst>
            <a:ext uri="{FF2B5EF4-FFF2-40B4-BE49-F238E27FC236}">
              <a16:creationId xmlns:a16="http://schemas.microsoft.com/office/drawing/2014/main" id="{9D63423C-2833-49CE-AF74-35F3B57A8075}"/>
            </a:ext>
          </a:extLst>
        </xdr:cNvPr>
        <xdr:cNvSpPr txBox="1"/>
      </xdr:nvSpPr>
      <xdr:spPr>
        <a:xfrm>
          <a:off x="16659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398" name="TextBox 2397">
          <a:extLst>
            <a:ext uri="{FF2B5EF4-FFF2-40B4-BE49-F238E27FC236}">
              <a16:creationId xmlns:a16="http://schemas.microsoft.com/office/drawing/2014/main" id="{C06A2D83-D72B-4CA2-9EA2-02984E8FB4A1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399" name="TextBox 2398">
          <a:extLst>
            <a:ext uri="{FF2B5EF4-FFF2-40B4-BE49-F238E27FC236}">
              <a16:creationId xmlns:a16="http://schemas.microsoft.com/office/drawing/2014/main" id="{DE9D870A-2C0B-4BB6-B374-EFEB05062073}"/>
            </a:ext>
          </a:extLst>
        </xdr:cNvPr>
        <xdr:cNvSpPr txBox="1"/>
      </xdr:nvSpPr>
      <xdr:spPr>
        <a:xfrm>
          <a:off x="1665922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400" name="TextBox 2399">
          <a:extLst>
            <a:ext uri="{FF2B5EF4-FFF2-40B4-BE49-F238E27FC236}">
              <a16:creationId xmlns:a16="http://schemas.microsoft.com/office/drawing/2014/main" id="{1335BA86-9851-499D-AB5A-29FF815CEC35}"/>
            </a:ext>
          </a:extLst>
        </xdr:cNvPr>
        <xdr:cNvSpPr txBox="1"/>
      </xdr:nvSpPr>
      <xdr:spPr>
        <a:xfrm>
          <a:off x="16678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401" name="TextBox 2400">
          <a:extLst>
            <a:ext uri="{FF2B5EF4-FFF2-40B4-BE49-F238E27FC236}">
              <a16:creationId xmlns:a16="http://schemas.microsoft.com/office/drawing/2014/main" id="{B5E05886-2000-4990-823B-F56187E9F69A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402" name="TextBox 2401">
          <a:extLst>
            <a:ext uri="{FF2B5EF4-FFF2-40B4-BE49-F238E27FC236}">
              <a16:creationId xmlns:a16="http://schemas.microsoft.com/office/drawing/2014/main" id="{0543F43C-8A75-4754-A51B-A3157281AD62}"/>
            </a:ext>
          </a:extLst>
        </xdr:cNvPr>
        <xdr:cNvSpPr txBox="1"/>
      </xdr:nvSpPr>
      <xdr:spPr>
        <a:xfrm>
          <a:off x="16659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403" name="TextBox 2402">
          <a:extLst>
            <a:ext uri="{FF2B5EF4-FFF2-40B4-BE49-F238E27FC236}">
              <a16:creationId xmlns:a16="http://schemas.microsoft.com/office/drawing/2014/main" id="{BB265935-8EFC-49AA-A4C0-D6FE26F9D7A6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404" name="TextBox 2403">
          <a:extLst>
            <a:ext uri="{FF2B5EF4-FFF2-40B4-BE49-F238E27FC236}">
              <a16:creationId xmlns:a16="http://schemas.microsoft.com/office/drawing/2014/main" id="{67A72299-D6AC-4504-ABD1-B5F5CD5E4581}"/>
            </a:ext>
          </a:extLst>
        </xdr:cNvPr>
        <xdr:cNvSpPr txBox="1"/>
      </xdr:nvSpPr>
      <xdr:spPr>
        <a:xfrm>
          <a:off x="1665922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405" name="TextBox 2404">
          <a:extLst>
            <a:ext uri="{FF2B5EF4-FFF2-40B4-BE49-F238E27FC236}">
              <a16:creationId xmlns:a16="http://schemas.microsoft.com/office/drawing/2014/main" id="{6BCB18BC-BA7A-4D73-BA86-32EBCA451616}"/>
            </a:ext>
          </a:extLst>
        </xdr:cNvPr>
        <xdr:cNvSpPr txBox="1"/>
      </xdr:nvSpPr>
      <xdr:spPr>
        <a:xfrm>
          <a:off x="16678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406" name="TextBox 2405">
          <a:extLst>
            <a:ext uri="{FF2B5EF4-FFF2-40B4-BE49-F238E27FC236}">
              <a16:creationId xmlns:a16="http://schemas.microsoft.com/office/drawing/2014/main" id="{0FBA0AAB-4EFA-45FA-B559-7C92868C057D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407" name="TextBox 2406">
          <a:extLst>
            <a:ext uri="{FF2B5EF4-FFF2-40B4-BE49-F238E27FC236}">
              <a16:creationId xmlns:a16="http://schemas.microsoft.com/office/drawing/2014/main" id="{76D038B3-5A0A-4259-8AB3-883616303F4E}"/>
            </a:ext>
          </a:extLst>
        </xdr:cNvPr>
        <xdr:cNvSpPr txBox="1"/>
      </xdr:nvSpPr>
      <xdr:spPr>
        <a:xfrm>
          <a:off x="16659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408" name="TextBox 2407">
          <a:extLst>
            <a:ext uri="{FF2B5EF4-FFF2-40B4-BE49-F238E27FC236}">
              <a16:creationId xmlns:a16="http://schemas.microsoft.com/office/drawing/2014/main" id="{AD9CF10B-FBA4-422A-8911-24FB580D107A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409" name="TextBox 2408">
          <a:extLst>
            <a:ext uri="{FF2B5EF4-FFF2-40B4-BE49-F238E27FC236}">
              <a16:creationId xmlns:a16="http://schemas.microsoft.com/office/drawing/2014/main" id="{D2E12960-0C8E-4883-999B-7F4E805F92BA}"/>
            </a:ext>
          </a:extLst>
        </xdr:cNvPr>
        <xdr:cNvSpPr txBox="1"/>
      </xdr:nvSpPr>
      <xdr:spPr>
        <a:xfrm>
          <a:off x="1665922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410" name="TextBox 2409">
          <a:extLst>
            <a:ext uri="{FF2B5EF4-FFF2-40B4-BE49-F238E27FC236}">
              <a16:creationId xmlns:a16="http://schemas.microsoft.com/office/drawing/2014/main" id="{648FA42B-80F2-4F29-BE38-0E21FB03B527}"/>
            </a:ext>
          </a:extLst>
        </xdr:cNvPr>
        <xdr:cNvSpPr txBox="1"/>
      </xdr:nvSpPr>
      <xdr:spPr>
        <a:xfrm>
          <a:off x="16678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411" name="TextBox 2410">
          <a:extLst>
            <a:ext uri="{FF2B5EF4-FFF2-40B4-BE49-F238E27FC236}">
              <a16:creationId xmlns:a16="http://schemas.microsoft.com/office/drawing/2014/main" id="{6A73FF15-D830-40CB-937F-E982EACA6E23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412" name="TextBox 2411">
          <a:extLst>
            <a:ext uri="{FF2B5EF4-FFF2-40B4-BE49-F238E27FC236}">
              <a16:creationId xmlns:a16="http://schemas.microsoft.com/office/drawing/2014/main" id="{0FA790ED-B7A6-4DA3-84F2-77723C8806F6}"/>
            </a:ext>
          </a:extLst>
        </xdr:cNvPr>
        <xdr:cNvSpPr txBox="1"/>
      </xdr:nvSpPr>
      <xdr:spPr>
        <a:xfrm>
          <a:off x="16659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413" name="TextBox 2412">
          <a:extLst>
            <a:ext uri="{FF2B5EF4-FFF2-40B4-BE49-F238E27FC236}">
              <a16:creationId xmlns:a16="http://schemas.microsoft.com/office/drawing/2014/main" id="{6516395D-5BF7-4CD2-BBCB-CA345FD83208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414" name="TextBox 2413">
          <a:extLst>
            <a:ext uri="{FF2B5EF4-FFF2-40B4-BE49-F238E27FC236}">
              <a16:creationId xmlns:a16="http://schemas.microsoft.com/office/drawing/2014/main" id="{CE54463B-336F-4B18-88D0-1B72A0AE477D}"/>
            </a:ext>
          </a:extLst>
        </xdr:cNvPr>
        <xdr:cNvSpPr txBox="1"/>
      </xdr:nvSpPr>
      <xdr:spPr>
        <a:xfrm>
          <a:off x="1665922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415" name="TextBox 2414">
          <a:extLst>
            <a:ext uri="{FF2B5EF4-FFF2-40B4-BE49-F238E27FC236}">
              <a16:creationId xmlns:a16="http://schemas.microsoft.com/office/drawing/2014/main" id="{8BEFE8AE-92F2-4B00-BD7A-ACECDFEDEE4F}"/>
            </a:ext>
          </a:extLst>
        </xdr:cNvPr>
        <xdr:cNvSpPr txBox="1"/>
      </xdr:nvSpPr>
      <xdr:spPr>
        <a:xfrm>
          <a:off x="16678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416" name="TextBox 2415">
          <a:extLst>
            <a:ext uri="{FF2B5EF4-FFF2-40B4-BE49-F238E27FC236}">
              <a16:creationId xmlns:a16="http://schemas.microsoft.com/office/drawing/2014/main" id="{BD9AB64E-723D-4478-BFDC-FD8AA6600367}"/>
            </a:ext>
          </a:extLst>
        </xdr:cNvPr>
        <xdr:cNvSpPr txBox="1"/>
      </xdr:nvSpPr>
      <xdr:spPr>
        <a:xfrm>
          <a:off x="16659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417" name="TextBox 2416">
          <a:extLst>
            <a:ext uri="{FF2B5EF4-FFF2-40B4-BE49-F238E27FC236}">
              <a16:creationId xmlns:a16="http://schemas.microsoft.com/office/drawing/2014/main" id="{E4EC9EE1-8461-4121-BB83-37676C3DFEDB}"/>
            </a:ext>
          </a:extLst>
        </xdr:cNvPr>
        <xdr:cNvSpPr txBox="1"/>
      </xdr:nvSpPr>
      <xdr:spPr>
        <a:xfrm>
          <a:off x="16678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418" name="TextBox 2417">
          <a:extLst>
            <a:ext uri="{FF2B5EF4-FFF2-40B4-BE49-F238E27FC236}">
              <a16:creationId xmlns:a16="http://schemas.microsoft.com/office/drawing/2014/main" id="{5CABA614-A16C-469D-80D9-F35154C9A642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419" name="TextBox 2418">
          <a:extLst>
            <a:ext uri="{FF2B5EF4-FFF2-40B4-BE49-F238E27FC236}">
              <a16:creationId xmlns:a16="http://schemas.microsoft.com/office/drawing/2014/main" id="{F94F2DDD-529A-4EC1-9A83-B68D9D96F715}"/>
            </a:ext>
          </a:extLst>
        </xdr:cNvPr>
        <xdr:cNvSpPr txBox="1"/>
      </xdr:nvSpPr>
      <xdr:spPr>
        <a:xfrm>
          <a:off x="16659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420" name="TextBox 2419">
          <a:extLst>
            <a:ext uri="{FF2B5EF4-FFF2-40B4-BE49-F238E27FC236}">
              <a16:creationId xmlns:a16="http://schemas.microsoft.com/office/drawing/2014/main" id="{1F8012B2-1B75-453C-B4FC-9750D57A9B9C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421" name="TextBox 2420">
          <a:extLst>
            <a:ext uri="{FF2B5EF4-FFF2-40B4-BE49-F238E27FC236}">
              <a16:creationId xmlns:a16="http://schemas.microsoft.com/office/drawing/2014/main" id="{20B0459F-22D6-4251-845B-61055C54AE68}"/>
            </a:ext>
          </a:extLst>
        </xdr:cNvPr>
        <xdr:cNvSpPr txBox="1"/>
      </xdr:nvSpPr>
      <xdr:spPr>
        <a:xfrm>
          <a:off x="1665922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422" name="TextBox 2421">
          <a:extLst>
            <a:ext uri="{FF2B5EF4-FFF2-40B4-BE49-F238E27FC236}">
              <a16:creationId xmlns:a16="http://schemas.microsoft.com/office/drawing/2014/main" id="{592A2EB0-EC42-4BBB-817C-D04E89DF3F1F}"/>
            </a:ext>
          </a:extLst>
        </xdr:cNvPr>
        <xdr:cNvSpPr txBox="1"/>
      </xdr:nvSpPr>
      <xdr:spPr>
        <a:xfrm>
          <a:off x="16678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423" name="TextBox 2422">
          <a:extLst>
            <a:ext uri="{FF2B5EF4-FFF2-40B4-BE49-F238E27FC236}">
              <a16:creationId xmlns:a16="http://schemas.microsoft.com/office/drawing/2014/main" id="{371664B2-DF11-4983-A847-715B4980EB87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424" name="TextBox 2423">
          <a:extLst>
            <a:ext uri="{FF2B5EF4-FFF2-40B4-BE49-F238E27FC236}">
              <a16:creationId xmlns:a16="http://schemas.microsoft.com/office/drawing/2014/main" id="{B090B44B-2F01-408B-B9B2-DE24B0082CCB}"/>
            </a:ext>
          </a:extLst>
        </xdr:cNvPr>
        <xdr:cNvSpPr txBox="1"/>
      </xdr:nvSpPr>
      <xdr:spPr>
        <a:xfrm>
          <a:off x="16659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425" name="TextBox 2424">
          <a:extLst>
            <a:ext uri="{FF2B5EF4-FFF2-40B4-BE49-F238E27FC236}">
              <a16:creationId xmlns:a16="http://schemas.microsoft.com/office/drawing/2014/main" id="{7C446CAF-AD74-4BB4-915F-883716EC868F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426" name="TextBox 2425">
          <a:extLst>
            <a:ext uri="{FF2B5EF4-FFF2-40B4-BE49-F238E27FC236}">
              <a16:creationId xmlns:a16="http://schemas.microsoft.com/office/drawing/2014/main" id="{A0FF4152-D93A-4E91-86B7-29256B11ADD6}"/>
            </a:ext>
          </a:extLst>
        </xdr:cNvPr>
        <xdr:cNvSpPr txBox="1"/>
      </xdr:nvSpPr>
      <xdr:spPr>
        <a:xfrm>
          <a:off x="1665922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427" name="TextBox 2426">
          <a:extLst>
            <a:ext uri="{FF2B5EF4-FFF2-40B4-BE49-F238E27FC236}">
              <a16:creationId xmlns:a16="http://schemas.microsoft.com/office/drawing/2014/main" id="{B30B0202-24E6-4B55-9C98-6CFC72114C81}"/>
            </a:ext>
          </a:extLst>
        </xdr:cNvPr>
        <xdr:cNvSpPr txBox="1"/>
      </xdr:nvSpPr>
      <xdr:spPr>
        <a:xfrm>
          <a:off x="16678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428" name="TextBox 2427">
          <a:extLst>
            <a:ext uri="{FF2B5EF4-FFF2-40B4-BE49-F238E27FC236}">
              <a16:creationId xmlns:a16="http://schemas.microsoft.com/office/drawing/2014/main" id="{C9F693FF-BE00-4BAE-B0E7-C659BD113029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429" name="TextBox 2428">
          <a:extLst>
            <a:ext uri="{FF2B5EF4-FFF2-40B4-BE49-F238E27FC236}">
              <a16:creationId xmlns:a16="http://schemas.microsoft.com/office/drawing/2014/main" id="{84A27F1A-0B16-4633-89B3-D52CD18BE232}"/>
            </a:ext>
          </a:extLst>
        </xdr:cNvPr>
        <xdr:cNvSpPr txBox="1"/>
      </xdr:nvSpPr>
      <xdr:spPr>
        <a:xfrm>
          <a:off x="16659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430" name="TextBox 2429">
          <a:extLst>
            <a:ext uri="{FF2B5EF4-FFF2-40B4-BE49-F238E27FC236}">
              <a16:creationId xmlns:a16="http://schemas.microsoft.com/office/drawing/2014/main" id="{25C934CE-37B2-4057-B009-2E7CFBE8C7ED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431" name="TextBox 2430">
          <a:extLst>
            <a:ext uri="{FF2B5EF4-FFF2-40B4-BE49-F238E27FC236}">
              <a16:creationId xmlns:a16="http://schemas.microsoft.com/office/drawing/2014/main" id="{00B21497-BB03-4A69-AEBF-1B8BFA1CC5DF}"/>
            </a:ext>
          </a:extLst>
        </xdr:cNvPr>
        <xdr:cNvSpPr txBox="1"/>
      </xdr:nvSpPr>
      <xdr:spPr>
        <a:xfrm>
          <a:off x="1665922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432" name="TextBox 2431">
          <a:extLst>
            <a:ext uri="{FF2B5EF4-FFF2-40B4-BE49-F238E27FC236}">
              <a16:creationId xmlns:a16="http://schemas.microsoft.com/office/drawing/2014/main" id="{3B6A3564-4401-41FE-81E5-13FC9A039F65}"/>
            </a:ext>
          </a:extLst>
        </xdr:cNvPr>
        <xdr:cNvSpPr txBox="1"/>
      </xdr:nvSpPr>
      <xdr:spPr>
        <a:xfrm>
          <a:off x="16678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433" name="TextBox 2432">
          <a:extLst>
            <a:ext uri="{FF2B5EF4-FFF2-40B4-BE49-F238E27FC236}">
              <a16:creationId xmlns:a16="http://schemas.microsoft.com/office/drawing/2014/main" id="{6174F056-638A-457B-97C7-4EC114C6DC52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434" name="TextBox 2433">
          <a:extLst>
            <a:ext uri="{FF2B5EF4-FFF2-40B4-BE49-F238E27FC236}">
              <a16:creationId xmlns:a16="http://schemas.microsoft.com/office/drawing/2014/main" id="{57C2DCB9-49F9-4CF4-9C23-5EF13D4E9437}"/>
            </a:ext>
          </a:extLst>
        </xdr:cNvPr>
        <xdr:cNvSpPr txBox="1"/>
      </xdr:nvSpPr>
      <xdr:spPr>
        <a:xfrm>
          <a:off x="16659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435" name="TextBox 2434">
          <a:extLst>
            <a:ext uri="{FF2B5EF4-FFF2-40B4-BE49-F238E27FC236}">
              <a16:creationId xmlns:a16="http://schemas.microsoft.com/office/drawing/2014/main" id="{3D2ED9B6-4F92-48F1-A221-65ACD084208E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436" name="TextBox 2435">
          <a:extLst>
            <a:ext uri="{FF2B5EF4-FFF2-40B4-BE49-F238E27FC236}">
              <a16:creationId xmlns:a16="http://schemas.microsoft.com/office/drawing/2014/main" id="{64AFF2D9-89D6-42AC-88F7-ECC004E0477C}"/>
            </a:ext>
          </a:extLst>
        </xdr:cNvPr>
        <xdr:cNvSpPr txBox="1"/>
      </xdr:nvSpPr>
      <xdr:spPr>
        <a:xfrm>
          <a:off x="1665922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437" name="TextBox 2436">
          <a:extLst>
            <a:ext uri="{FF2B5EF4-FFF2-40B4-BE49-F238E27FC236}">
              <a16:creationId xmlns:a16="http://schemas.microsoft.com/office/drawing/2014/main" id="{693BA703-E16D-4064-906E-807D0C386FDD}"/>
            </a:ext>
          </a:extLst>
        </xdr:cNvPr>
        <xdr:cNvSpPr txBox="1"/>
      </xdr:nvSpPr>
      <xdr:spPr>
        <a:xfrm>
          <a:off x="16678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438" name="TextBox 2437">
          <a:extLst>
            <a:ext uri="{FF2B5EF4-FFF2-40B4-BE49-F238E27FC236}">
              <a16:creationId xmlns:a16="http://schemas.microsoft.com/office/drawing/2014/main" id="{0201E19A-8E1A-4561-BB7C-FF30C02EBDC1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439" name="TextBox 2438">
          <a:extLst>
            <a:ext uri="{FF2B5EF4-FFF2-40B4-BE49-F238E27FC236}">
              <a16:creationId xmlns:a16="http://schemas.microsoft.com/office/drawing/2014/main" id="{B6613F42-F426-429C-833E-0C048BF95757}"/>
            </a:ext>
          </a:extLst>
        </xdr:cNvPr>
        <xdr:cNvSpPr txBox="1"/>
      </xdr:nvSpPr>
      <xdr:spPr>
        <a:xfrm>
          <a:off x="16659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440" name="TextBox 2439">
          <a:extLst>
            <a:ext uri="{FF2B5EF4-FFF2-40B4-BE49-F238E27FC236}">
              <a16:creationId xmlns:a16="http://schemas.microsoft.com/office/drawing/2014/main" id="{0087B820-5AC6-44F3-ACA7-0E008F2A2319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441" name="TextBox 2440">
          <a:extLst>
            <a:ext uri="{FF2B5EF4-FFF2-40B4-BE49-F238E27FC236}">
              <a16:creationId xmlns:a16="http://schemas.microsoft.com/office/drawing/2014/main" id="{C5271DC2-40E6-4E38-8452-D9E1CB7AC855}"/>
            </a:ext>
          </a:extLst>
        </xdr:cNvPr>
        <xdr:cNvSpPr txBox="1"/>
      </xdr:nvSpPr>
      <xdr:spPr>
        <a:xfrm>
          <a:off x="1665922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442" name="TextBox 2441">
          <a:extLst>
            <a:ext uri="{FF2B5EF4-FFF2-40B4-BE49-F238E27FC236}">
              <a16:creationId xmlns:a16="http://schemas.microsoft.com/office/drawing/2014/main" id="{28D29E14-3CFE-4E3D-A796-31B32A6B6216}"/>
            </a:ext>
          </a:extLst>
        </xdr:cNvPr>
        <xdr:cNvSpPr txBox="1"/>
      </xdr:nvSpPr>
      <xdr:spPr>
        <a:xfrm>
          <a:off x="16678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443" name="TextBox 2442">
          <a:extLst>
            <a:ext uri="{FF2B5EF4-FFF2-40B4-BE49-F238E27FC236}">
              <a16:creationId xmlns:a16="http://schemas.microsoft.com/office/drawing/2014/main" id="{C84C7083-0505-496A-AB4D-3BAF10259949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444" name="TextBox 2443">
          <a:extLst>
            <a:ext uri="{FF2B5EF4-FFF2-40B4-BE49-F238E27FC236}">
              <a16:creationId xmlns:a16="http://schemas.microsoft.com/office/drawing/2014/main" id="{BEED8E71-8D3B-4092-ABDB-98E2561C7F41}"/>
            </a:ext>
          </a:extLst>
        </xdr:cNvPr>
        <xdr:cNvSpPr txBox="1"/>
      </xdr:nvSpPr>
      <xdr:spPr>
        <a:xfrm>
          <a:off x="16659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445" name="TextBox 2444">
          <a:extLst>
            <a:ext uri="{FF2B5EF4-FFF2-40B4-BE49-F238E27FC236}">
              <a16:creationId xmlns:a16="http://schemas.microsoft.com/office/drawing/2014/main" id="{F77FD9AA-7E91-458B-AF3A-6E245141973F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446" name="TextBox 2445">
          <a:extLst>
            <a:ext uri="{FF2B5EF4-FFF2-40B4-BE49-F238E27FC236}">
              <a16:creationId xmlns:a16="http://schemas.microsoft.com/office/drawing/2014/main" id="{35AEC2F7-2EEC-4C14-BC0B-20FF4098065B}"/>
            </a:ext>
          </a:extLst>
        </xdr:cNvPr>
        <xdr:cNvSpPr txBox="1"/>
      </xdr:nvSpPr>
      <xdr:spPr>
        <a:xfrm>
          <a:off x="1665922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447" name="TextBox 2446">
          <a:extLst>
            <a:ext uri="{FF2B5EF4-FFF2-40B4-BE49-F238E27FC236}">
              <a16:creationId xmlns:a16="http://schemas.microsoft.com/office/drawing/2014/main" id="{F4F11222-AB2E-4A07-8187-EF5DD4B39E5C}"/>
            </a:ext>
          </a:extLst>
        </xdr:cNvPr>
        <xdr:cNvSpPr txBox="1"/>
      </xdr:nvSpPr>
      <xdr:spPr>
        <a:xfrm>
          <a:off x="16678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448" name="TextBox 2447">
          <a:extLst>
            <a:ext uri="{FF2B5EF4-FFF2-40B4-BE49-F238E27FC236}">
              <a16:creationId xmlns:a16="http://schemas.microsoft.com/office/drawing/2014/main" id="{D8A1F59B-2771-4553-A1F8-2038FBF82AD6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449" name="TextBox 2448">
          <a:extLst>
            <a:ext uri="{FF2B5EF4-FFF2-40B4-BE49-F238E27FC236}">
              <a16:creationId xmlns:a16="http://schemas.microsoft.com/office/drawing/2014/main" id="{E3D6EFD3-A5EB-4688-A828-F0835C6D4659}"/>
            </a:ext>
          </a:extLst>
        </xdr:cNvPr>
        <xdr:cNvSpPr txBox="1"/>
      </xdr:nvSpPr>
      <xdr:spPr>
        <a:xfrm>
          <a:off x="16659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450" name="TextBox 2449">
          <a:extLst>
            <a:ext uri="{FF2B5EF4-FFF2-40B4-BE49-F238E27FC236}">
              <a16:creationId xmlns:a16="http://schemas.microsoft.com/office/drawing/2014/main" id="{77680BA4-761E-4FF6-8727-10B0116A37E9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451" name="TextBox 2450">
          <a:extLst>
            <a:ext uri="{FF2B5EF4-FFF2-40B4-BE49-F238E27FC236}">
              <a16:creationId xmlns:a16="http://schemas.microsoft.com/office/drawing/2014/main" id="{8247DC4F-FC3E-4EFB-8A8A-2511B44D7913}"/>
            </a:ext>
          </a:extLst>
        </xdr:cNvPr>
        <xdr:cNvSpPr txBox="1"/>
      </xdr:nvSpPr>
      <xdr:spPr>
        <a:xfrm>
          <a:off x="1665922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452" name="TextBox 2451">
          <a:extLst>
            <a:ext uri="{FF2B5EF4-FFF2-40B4-BE49-F238E27FC236}">
              <a16:creationId xmlns:a16="http://schemas.microsoft.com/office/drawing/2014/main" id="{4D110B0E-5787-407C-9AA5-4DA3EC7205E8}"/>
            </a:ext>
          </a:extLst>
        </xdr:cNvPr>
        <xdr:cNvSpPr txBox="1"/>
      </xdr:nvSpPr>
      <xdr:spPr>
        <a:xfrm>
          <a:off x="16678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453" name="TextBox 2452">
          <a:extLst>
            <a:ext uri="{FF2B5EF4-FFF2-40B4-BE49-F238E27FC236}">
              <a16:creationId xmlns:a16="http://schemas.microsoft.com/office/drawing/2014/main" id="{8AFE57AC-F15E-43A7-A851-980019FB2164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454" name="TextBox 2453">
          <a:extLst>
            <a:ext uri="{FF2B5EF4-FFF2-40B4-BE49-F238E27FC236}">
              <a16:creationId xmlns:a16="http://schemas.microsoft.com/office/drawing/2014/main" id="{EDDCAECF-FBB0-4F3C-AECA-54547D9858DE}"/>
            </a:ext>
          </a:extLst>
        </xdr:cNvPr>
        <xdr:cNvSpPr txBox="1"/>
      </xdr:nvSpPr>
      <xdr:spPr>
        <a:xfrm>
          <a:off x="16659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455" name="TextBox 2454">
          <a:extLst>
            <a:ext uri="{FF2B5EF4-FFF2-40B4-BE49-F238E27FC236}">
              <a16:creationId xmlns:a16="http://schemas.microsoft.com/office/drawing/2014/main" id="{0165F1D7-DA8B-408D-8F29-B6E8059E4D8E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456" name="TextBox 2455">
          <a:extLst>
            <a:ext uri="{FF2B5EF4-FFF2-40B4-BE49-F238E27FC236}">
              <a16:creationId xmlns:a16="http://schemas.microsoft.com/office/drawing/2014/main" id="{033FACA1-85D3-4120-8938-95778129561E}"/>
            </a:ext>
          </a:extLst>
        </xdr:cNvPr>
        <xdr:cNvSpPr txBox="1"/>
      </xdr:nvSpPr>
      <xdr:spPr>
        <a:xfrm>
          <a:off x="1665922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457" name="TextBox 2456">
          <a:extLst>
            <a:ext uri="{FF2B5EF4-FFF2-40B4-BE49-F238E27FC236}">
              <a16:creationId xmlns:a16="http://schemas.microsoft.com/office/drawing/2014/main" id="{FA24C523-6A88-484C-9535-ECBFE13A94A3}"/>
            </a:ext>
          </a:extLst>
        </xdr:cNvPr>
        <xdr:cNvSpPr txBox="1"/>
      </xdr:nvSpPr>
      <xdr:spPr>
        <a:xfrm>
          <a:off x="16678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458" name="TextBox 2457">
          <a:extLst>
            <a:ext uri="{FF2B5EF4-FFF2-40B4-BE49-F238E27FC236}">
              <a16:creationId xmlns:a16="http://schemas.microsoft.com/office/drawing/2014/main" id="{D30712C0-7B64-494F-B89F-82B43E3CDC8D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459" name="TextBox 2458">
          <a:extLst>
            <a:ext uri="{FF2B5EF4-FFF2-40B4-BE49-F238E27FC236}">
              <a16:creationId xmlns:a16="http://schemas.microsoft.com/office/drawing/2014/main" id="{9E22814F-B90E-433C-9135-E7B1BE5BDB13}"/>
            </a:ext>
          </a:extLst>
        </xdr:cNvPr>
        <xdr:cNvSpPr txBox="1"/>
      </xdr:nvSpPr>
      <xdr:spPr>
        <a:xfrm>
          <a:off x="16659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460" name="TextBox 2459">
          <a:extLst>
            <a:ext uri="{FF2B5EF4-FFF2-40B4-BE49-F238E27FC236}">
              <a16:creationId xmlns:a16="http://schemas.microsoft.com/office/drawing/2014/main" id="{C6BE2841-74EC-419D-81B7-DA9BB647B8F3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461" name="TextBox 2460">
          <a:extLst>
            <a:ext uri="{FF2B5EF4-FFF2-40B4-BE49-F238E27FC236}">
              <a16:creationId xmlns:a16="http://schemas.microsoft.com/office/drawing/2014/main" id="{6FBA2A98-67D7-4CEE-BC8A-353971188849}"/>
            </a:ext>
          </a:extLst>
        </xdr:cNvPr>
        <xdr:cNvSpPr txBox="1"/>
      </xdr:nvSpPr>
      <xdr:spPr>
        <a:xfrm>
          <a:off x="1665922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462" name="TextBox 2461">
          <a:extLst>
            <a:ext uri="{FF2B5EF4-FFF2-40B4-BE49-F238E27FC236}">
              <a16:creationId xmlns:a16="http://schemas.microsoft.com/office/drawing/2014/main" id="{9A7D61E7-BABB-4392-8759-A912B9AFFC05}"/>
            </a:ext>
          </a:extLst>
        </xdr:cNvPr>
        <xdr:cNvSpPr txBox="1"/>
      </xdr:nvSpPr>
      <xdr:spPr>
        <a:xfrm>
          <a:off x="16678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463" name="TextBox 2462">
          <a:extLst>
            <a:ext uri="{FF2B5EF4-FFF2-40B4-BE49-F238E27FC236}">
              <a16:creationId xmlns:a16="http://schemas.microsoft.com/office/drawing/2014/main" id="{095576A7-EF9C-4134-9620-45D0B2E5B595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464" name="TextBox 2463">
          <a:extLst>
            <a:ext uri="{FF2B5EF4-FFF2-40B4-BE49-F238E27FC236}">
              <a16:creationId xmlns:a16="http://schemas.microsoft.com/office/drawing/2014/main" id="{49FA80DD-D4E9-483C-8116-F0C225FA86D5}"/>
            </a:ext>
          </a:extLst>
        </xdr:cNvPr>
        <xdr:cNvSpPr txBox="1"/>
      </xdr:nvSpPr>
      <xdr:spPr>
        <a:xfrm>
          <a:off x="16659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465" name="TextBox 2464">
          <a:extLst>
            <a:ext uri="{FF2B5EF4-FFF2-40B4-BE49-F238E27FC236}">
              <a16:creationId xmlns:a16="http://schemas.microsoft.com/office/drawing/2014/main" id="{C14603D0-11AE-4B34-884E-62E59D5A49A8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466" name="TextBox 2465">
          <a:extLst>
            <a:ext uri="{FF2B5EF4-FFF2-40B4-BE49-F238E27FC236}">
              <a16:creationId xmlns:a16="http://schemas.microsoft.com/office/drawing/2014/main" id="{623EDFAA-9475-43B0-B980-006C571A9698}"/>
            </a:ext>
          </a:extLst>
        </xdr:cNvPr>
        <xdr:cNvSpPr txBox="1"/>
      </xdr:nvSpPr>
      <xdr:spPr>
        <a:xfrm>
          <a:off x="1665922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467" name="TextBox 2466">
          <a:extLst>
            <a:ext uri="{FF2B5EF4-FFF2-40B4-BE49-F238E27FC236}">
              <a16:creationId xmlns:a16="http://schemas.microsoft.com/office/drawing/2014/main" id="{0B3E4ED7-DCB9-444C-A708-7C595547E9AF}"/>
            </a:ext>
          </a:extLst>
        </xdr:cNvPr>
        <xdr:cNvSpPr txBox="1"/>
      </xdr:nvSpPr>
      <xdr:spPr>
        <a:xfrm>
          <a:off x="16678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468" name="TextBox 2467">
          <a:extLst>
            <a:ext uri="{FF2B5EF4-FFF2-40B4-BE49-F238E27FC236}">
              <a16:creationId xmlns:a16="http://schemas.microsoft.com/office/drawing/2014/main" id="{5FB887A8-0D6E-4567-A513-114317FD49E3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469" name="TextBox 2468">
          <a:extLst>
            <a:ext uri="{FF2B5EF4-FFF2-40B4-BE49-F238E27FC236}">
              <a16:creationId xmlns:a16="http://schemas.microsoft.com/office/drawing/2014/main" id="{C6914E4B-052D-4C5D-8243-C44146DCD83E}"/>
            </a:ext>
          </a:extLst>
        </xdr:cNvPr>
        <xdr:cNvSpPr txBox="1"/>
      </xdr:nvSpPr>
      <xdr:spPr>
        <a:xfrm>
          <a:off x="16659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470" name="TextBox 2469">
          <a:extLst>
            <a:ext uri="{FF2B5EF4-FFF2-40B4-BE49-F238E27FC236}">
              <a16:creationId xmlns:a16="http://schemas.microsoft.com/office/drawing/2014/main" id="{7D1417A5-C043-4F41-9487-101024780D2E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471" name="TextBox 2470">
          <a:extLst>
            <a:ext uri="{FF2B5EF4-FFF2-40B4-BE49-F238E27FC236}">
              <a16:creationId xmlns:a16="http://schemas.microsoft.com/office/drawing/2014/main" id="{BC18AE28-C234-43B3-8F42-437A1EE7BDD0}"/>
            </a:ext>
          </a:extLst>
        </xdr:cNvPr>
        <xdr:cNvSpPr txBox="1"/>
      </xdr:nvSpPr>
      <xdr:spPr>
        <a:xfrm>
          <a:off x="1665922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472" name="TextBox 2471">
          <a:extLst>
            <a:ext uri="{FF2B5EF4-FFF2-40B4-BE49-F238E27FC236}">
              <a16:creationId xmlns:a16="http://schemas.microsoft.com/office/drawing/2014/main" id="{50AE78D4-DD67-4A25-8964-870879027DB5}"/>
            </a:ext>
          </a:extLst>
        </xdr:cNvPr>
        <xdr:cNvSpPr txBox="1"/>
      </xdr:nvSpPr>
      <xdr:spPr>
        <a:xfrm>
          <a:off x="16678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473" name="TextBox 2472">
          <a:extLst>
            <a:ext uri="{FF2B5EF4-FFF2-40B4-BE49-F238E27FC236}">
              <a16:creationId xmlns:a16="http://schemas.microsoft.com/office/drawing/2014/main" id="{9ED81CB7-76CF-4521-B5C1-8A38E3358F5E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474" name="TextBox 2473">
          <a:extLst>
            <a:ext uri="{FF2B5EF4-FFF2-40B4-BE49-F238E27FC236}">
              <a16:creationId xmlns:a16="http://schemas.microsoft.com/office/drawing/2014/main" id="{BE313183-EA8F-4DFA-BD6C-D7B0ECD9B558}"/>
            </a:ext>
          </a:extLst>
        </xdr:cNvPr>
        <xdr:cNvSpPr txBox="1"/>
      </xdr:nvSpPr>
      <xdr:spPr>
        <a:xfrm>
          <a:off x="16659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475" name="TextBox 2474">
          <a:extLst>
            <a:ext uri="{FF2B5EF4-FFF2-40B4-BE49-F238E27FC236}">
              <a16:creationId xmlns:a16="http://schemas.microsoft.com/office/drawing/2014/main" id="{526EB0A9-4B4E-4326-A866-527A0496E427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476" name="TextBox 2475">
          <a:extLst>
            <a:ext uri="{FF2B5EF4-FFF2-40B4-BE49-F238E27FC236}">
              <a16:creationId xmlns:a16="http://schemas.microsoft.com/office/drawing/2014/main" id="{8DB60C45-9405-4C5C-81F4-B79F95D246C4}"/>
            </a:ext>
          </a:extLst>
        </xdr:cNvPr>
        <xdr:cNvSpPr txBox="1"/>
      </xdr:nvSpPr>
      <xdr:spPr>
        <a:xfrm>
          <a:off x="1665922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477" name="TextBox 2476">
          <a:extLst>
            <a:ext uri="{FF2B5EF4-FFF2-40B4-BE49-F238E27FC236}">
              <a16:creationId xmlns:a16="http://schemas.microsoft.com/office/drawing/2014/main" id="{557C4BE0-3628-467F-AC6D-6CC094415BED}"/>
            </a:ext>
          </a:extLst>
        </xdr:cNvPr>
        <xdr:cNvSpPr txBox="1"/>
      </xdr:nvSpPr>
      <xdr:spPr>
        <a:xfrm>
          <a:off x="16678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478" name="TextBox 2477">
          <a:extLst>
            <a:ext uri="{FF2B5EF4-FFF2-40B4-BE49-F238E27FC236}">
              <a16:creationId xmlns:a16="http://schemas.microsoft.com/office/drawing/2014/main" id="{C9C5F94B-586B-421A-B76D-AA57F167C6AD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479" name="TextBox 2478">
          <a:extLst>
            <a:ext uri="{FF2B5EF4-FFF2-40B4-BE49-F238E27FC236}">
              <a16:creationId xmlns:a16="http://schemas.microsoft.com/office/drawing/2014/main" id="{972C45E5-3B93-4FF6-ABEB-B7E6B708816F}"/>
            </a:ext>
          </a:extLst>
        </xdr:cNvPr>
        <xdr:cNvSpPr txBox="1"/>
      </xdr:nvSpPr>
      <xdr:spPr>
        <a:xfrm>
          <a:off x="16659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480" name="TextBox 2479">
          <a:extLst>
            <a:ext uri="{FF2B5EF4-FFF2-40B4-BE49-F238E27FC236}">
              <a16:creationId xmlns:a16="http://schemas.microsoft.com/office/drawing/2014/main" id="{910C0297-4FDA-4FDC-BC13-AF65742F9A09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481" name="TextBox 2480">
          <a:extLst>
            <a:ext uri="{FF2B5EF4-FFF2-40B4-BE49-F238E27FC236}">
              <a16:creationId xmlns:a16="http://schemas.microsoft.com/office/drawing/2014/main" id="{9C3044E0-6135-40FC-A82B-20CE8C7F78BC}"/>
            </a:ext>
          </a:extLst>
        </xdr:cNvPr>
        <xdr:cNvSpPr txBox="1"/>
      </xdr:nvSpPr>
      <xdr:spPr>
        <a:xfrm>
          <a:off x="1665922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482" name="TextBox 2481">
          <a:extLst>
            <a:ext uri="{FF2B5EF4-FFF2-40B4-BE49-F238E27FC236}">
              <a16:creationId xmlns:a16="http://schemas.microsoft.com/office/drawing/2014/main" id="{43341D05-DC43-4246-9977-19E03AF5B01E}"/>
            </a:ext>
          </a:extLst>
        </xdr:cNvPr>
        <xdr:cNvSpPr txBox="1"/>
      </xdr:nvSpPr>
      <xdr:spPr>
        <a:xfrm>
          <a:off x="16678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483" name="TextBox 2482">
          <a:extLst>
            <a:ext uri="{FF2B5EF4-FFF2-40B4-BE49-F238E27FC236}">
              <a16:creationId xmlns:a16="http://schemas.microsoft.com/office/drawing/2014/main" id="{09591543-4033-4548-945C-6396CBF6DF9A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484" name="TextBox 2483">
          <a:extLst>
            <a:ext uri="{FF2B5EF4-FFF2-40B4-BE49-F238E27FC236}">
              <a16:creationId xmlns:a16="http://schemas.microsoft.com/office/drawing/2014/main" id="{A02974C0-EC5B-4B28-B0BC-A7621B55E6BE}"/>
            </a:ext>
          </a:extLst>
        </xdr:cNvPr>
        <xdr:cNvSpPr txBox="1"/>
      </xdr:nvSpPr>
      <xdr:spPr>
        <a:xfrm>
          <a:off x="16659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485" name="TextBox 2484">
          <a:extLst>
            <a:ext uri="{FF2B5EF4-FFF2-40B4-BE49-F238E27FC236}">
              <a16:creationId xmlns:a16="http://schemas.microsoft.com/office/drawing/2014/main" id="{A524E8B4-E6B9-407D-B249-71FACF48DC6E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486" name="TextBox 2485">
          <a:extLst>
            <a:ext uri="{FF2B5EF4-FFF2-40B4-BE49-F238E27FC236}">
              <a16:creationId xmlns:a16="http://schemas.microsoft.com/office/drawing/2014/main" id="{161B562B-A99B-4213-B647-C201DDEC19C0}"/>
            </a:ext>
          </a:extLst>
        </xdr:cNvPr>
        <xdr:cNvSpPr txBox="1"/>
      </xdr:nvSpPr>
      <xdr:spPr>
        <a:xfrm>
          <a:off x="1665922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487" name="TextBox 2486">
          <a:extLst>
            <a:ext uri="{FF2B5EF4-FFF2-40B4-BE49-F238E27FC236}">
              <a16:creationId xmlns:a16="http://schemas.microsoft.com/office/drawing/2014/main" id="{62F8CA31-0CEF-429F-BD82-4B0F6D8D9780}"/>
            </a:ext>
          </a:extLst>
        </xdr:cNvPr>
        <xdr:cNvSpPr txBox="1"/>
      </xdr:nvSpPr>
      <xdr:spPr>
        <a:xfrm>
          <a:off x="16678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488" name="TextBox 2487">
          <a:extLst>
            <a:ext uri="{FF2B5EF4-FFF2-40B4-BE49-F238E27FC236}">
              <a16:creationId xmlns:a16="http://schemas.microsoft.com/office/drawing/2014/main" id="{8BEB2C88-7061-4CBD-BC1A-5EECA72DC8D0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489" name="TextBox 2488">
          <a:extLst>
            <a:ext uri="{FF2B5EF4-FFF2-40B4-BE49-F238E27FC236}">
              <a16:creationId xmlns:a16="http://schemas.microsoft.com/office/drawing/2014/main" id="{E5D764B1-1CC1-4C74-9F11-B85B086F8CB7}"/>
            </a:ext>
          </a:extLst>
        </xdr:cNvPr>
        <xdr:cNvSpPr txBox="1"/>
      </xdr:nvSpPr>
      <xdr:spPr>
        <a:xfrm>
          <a:off x="16659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490" name="TextBox 2489">
          <a:extLst>
            <a:ext uri="{FF2B5EF4-FFF2-40B4-BE49-F238E27FC236}">
              <a16:creationId xmlns:a16="http://schemas.microsoft.com/office/drawing/2014/main" id="{26506754-55E7-4949-AD6C-63EEAB02B8E5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491" name="TextBox 2490">
          <a:extLst>
            <a:ext uri="{FF2B5EF4-FFF2-40B4-BE49-F238E27FC236}">
              <a16:creationId xmlns:a16="http://schemas.microsoft.com/office/drawing/2014/main" id="{427D36D3-1C2D-4A2E-B9C8-C62317E9B026}"/>
            </a:ext>
          </a:extLst>
        </xdr:cNvPr>
        <xdr:cNvSpPr txBox="1"/>
      </xdr:nvSpPr>
      <xdr:spPr>
        <a:xfrm>
          <a:off x="1665922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492" name="TextBox 2491">
          <a:extLst>
            <a:ext uri="{FF2B5EF4-FFF2-40B4-BE49-F238E27FC236}">
              <a16:creationId xmlns:a16="http://schemas.microsoft.com/office/drawing/2014/main" id="{09B9534C-30FB-4038-A0A4-ADC25B767AFE}"/>
            </a:ext>
          </a:extLst>
        </xdr:cNvPr>
        <xdr:cNvSpPr txBox="1"/>
      </xdr:nvSpPr>
      <xdr:spPr>
        <a:xfrm>
          <a:off x="16678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493" name="TextBox 2492">
          <a:extLst>
            <a:ext uri="{FF2B5EF4-FFF2-40B4-BE49-F238E27FC236}">
              <a16:creationId xmlns:a16="http://schemas.microsoft.com/office/drawing/2014/main" id="{4D3FB2A4-7FF9-4FDD-818B-7467454CE2EA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494" name="TextBox 2493">
          <a:extLst>
            <a:ext uri="{FF2B5EF4-FFF2-40B4-BE49-F238E27FC236}">
              <a16:creationId xmlns:a16="http://schemas.microsoft.com/office/drawing/2014/main" id="{17D05400-9353-462B-BA9C-768237C3F70B}"/>
            </a:ext>
          </a:extLst>
        </xdr:cNvPr>
        <xdr:cNvSpPr txBox="1"/>
      </xdr:nvSpPr>
      <xdr:spPr>
        <a:xfrm>
          <a:off x="16659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495" name="TextBox 2494">
          <a:extLst>
            <a:ext uri="{FF2B5EF4-FFF2-40B4-BE49-F238E27FC236}">
              <a16:creationId xmlns:a16="http://schemas.microsoft.com/office/drawing/2014/main" id="{8DD67F25-6597-4482-A061-734188560027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496" name="TextBox 2495">
          <a:extLst>
            <a:ext uri="{FF2B5EF4-FFF2-40B4-BE49-F238E27FC236}">
              <a16:creationId xmlns:a16="http://schemas.microsoft.com/office/drawing/2014/main" id="{0FB7C238-B7E4-49AC-AEB9-2A647B56E78E}"/>
            </a:ext>
          </a:extLst>
        </xdr:cNvPr>
        <xdr:cNvSpPr txBox="1"/>
      </xdr:nvSpPr>
      <xdr:spPr>
        <a:xfrm>
          <a:off x="1665922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497" name="TextBox 2496">
          <a:extLst>
            <a:ext uri="{FF2B5EF4-FFF2-40B4-BE49-F238E27FC236}">
              <a16:creationId xmlns:a16="http://schemas.microsoft.com/office/drawing/2014/main" id="{7122C8A7-4F71-4BDD-B237-F88D201CA5B5}"/>
            </a:ext>
          </a:extLst>
        </xdr:cNvPr>
        <xdr:cNvSpPr txBox="1"/>
      </xdr:nvSpPr>
      <xdr:spPr>
        <a:xfrm>
          <a:off x="16678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498" name="TextBox 2497">
          <a:extLst>
            <a:ext uri="{FF2B5EF4-FFF2-40B4-BE49-F238E27FC236}">
              <a16:creationId xmlns:a16="http://schemas.microsoft.com/office/drawing/2014/main" id="{83213C3F-378A-4063-BDDD-AD528560BC92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499" name="TextBox 2498">
          <a:extLst>
            <a:ext uri="{FF2B5EF4-FFF2-40B4-BE49-F238E27FC236}">
              <a16:creationId xmlns:a16="http://schemas.microsoft.com/office/drawing/2014/main" id="{BDBA83E8-CEB8-4361-BDDF-3432491F5A38}"/>
            </a:ext>
          </a:extLst>
        </xdr:cNvPr>
        <xdr:cNvSpPr txBox="1"/>
      </xdr:nvSpPr>
      <xdr:spPr>
        <a:xfrm>
          <a:off x="16659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500" name="TextBox 2499">
          <a:extLst>
            <a:ext uri="{FF2B5EF4-FFF2-40B4-BE49-F238E27FC236}">
              <a16:creationId xmlns:a16="http://schemas.microsoft.com/office/drawing/2014/main" id="{92D75A9B-58AF-4C56-BF9C-51D6594D6C50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501" name="TextBox 2500">
          <a:extLst>
            <a:ext uri="{FF2B5EF4-FFF2-40B4-BE49-F238E27FC236}">
              <a16:creationId xmlns:a16="http://schemas.microsoft.com/office/drawing/2014/main" id="{344EDD8C-12B1-4FC1-9466-935435C4DA53}"/>
            </a:ext>
          </a:extLst>
        </xdr:cNvPr>
        <xdr:cNvSpPr txBox="1"/>
      </xdr:nvSpPr>
      <xdr:spPr>
        <a:xfrm>
          <a:off x="1665922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502" name="TextBox 2501">
          <a:extLst>
            <a:ext uri="{FF2B5EF4-FFF2-40B4-BE49-F238E27FC236}">
              <a16:creationId xmlns:a16="http://schemas.microsoft.com/office/drawing/2014/main" id="{AEBA683E-8049-4389-8715-3565E1B264D8}"/>
            </a:ext>
          </a:extLst>
        </xdr:cNvPr>
        <xdr:cNvSpPr txBox="1"/>
      </xdr:nvSpPr>
      <xdr:spPr>
        <a:xfrm>
          <a:off x="16678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503" name="TextBox 2502">
          <a:extLst>
            <a:ext uri="{FF2B5EF4-FFF2-40B4-BE49-F238E27FC236}">
              <a16:creationId xmlns:a16="http://schemas.microsoft.com/office/drawing/2014/main" id="{972E15A0-2A64-4770-BD82-280873B481A9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504" name="TextBox 2503">
          <a:extLst>
            <a:ext uri="{FF2B5EF4-FFF2-40B4-BE49-F238E27FC236}">
              <a16:creationId xmlns:a16="http://schemas.microsoft.com/office/drawing/2014/main" id="{8782628D-47C6-4BC2-AF09-50860929D12A}"/>
            </a:ext>
          </a:extLst>
        </xdr:cNvPr>
        <xdr:cNvSpPr txBox="1"/>
      </xdr:nvSpPr>
      <xdr:spPr>
        <a:xfrm>
          <a:off x="16659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505" name="TextBox 2504">
          <a:extLst>
            <a:ext uri="{FF2B5EF4-FFF2-40B4-BE49-F238E27FC236}">
              <a16:creationId xmlns:a16="http://schemas.microsoft.com/office/drawing/2014/main" id="{7FD5CE74-C581-4ED4-9D5D-625D45541AA1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506" name="TextBox 2505">
          <a:extLst>
            <a:ext uri="{FF2B5EF4-FFF2-40B4-BE49-F238E27FC236}">
              <a16:creationId xmlns:a16="http://schemas.microsoft.com/office/drawing/2014/main" id="{58DBBB83-7A4C-4A7A-B70B-04C4C8D141BC}"/>
            </a:ext>
          </a:extLst>
        </xdr:cNvPr>
        <xdr:cNvSpPr txBox="1"/>
      </xdr:nvSpPr>
      <xdr:spPr>
        <a:xfrm>
          <a:off x="1665922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507" name="TextBox 2506">
          <a:extLst>
            <a:ext uri="{FF2B5EF4-FFF2-40B4-BE49-F238E27FC236}">
              <a16:creationId xmlns:a16="http://schemas.microsoft.com/office/drawing/2014/main" id="{F87084F8-91E0-4C3A-9A7B-F8C35E426AAF}"/>
            </a:ext>
          </a:extLst>
        </xdr:cNvPr>
        <xdr:cNvSpPr txBox="1"/>
      </xdr:nvSpPr>
      <xdr:spPr>
        <a:xfrm>
          <a:off x="16678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508" name="TextBox 2507">
          <a:extLst>
            <a:ext uri="{FF2B5EF4-FFF2-40B4-BE49-F238E27FC236}">
              <a16:creationId xmlns:a16="http://schemas.microsoft.com/office/drawing/2014/main" id="{0CBBAD66-B0AB-42B0-829A-B80C0F72D9EA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509" name="TextBox 2508">
          <a:extLst>
            <a:ext uri="{FF2B5EF4-FFF2-40B4-BE49-F238E27FC236}">
              <a16:creationId xmlns:a16="http://schemas.microsoft.com/office/drawing/2014/main" id="{DCB2AA70-9068-4EA2-8779-2FC01285F6CF}"/>
            </a:ext>
          </a:extLst>
        </xdr:cNvPr>
        <xdr:cNvSpPr txBox="1"/>
      </xdr:nvSpPr>
      <xdr:spPr>
        <a:xfrm>
          <a:off x="16659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510" name="TextBox 2509">
          <a:extLst>
            <a:ext uri="{FF2B5EF4-FFF2-40B4-BE49-F238E27FC236}">
              <a16:creationId xmlns:a16="http://schemas.microsoft.com/office/drawing/2014/main" id="{9FFCA933-D73C-49F4-AF0A-3A10132175A6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511" name="TextBox 2510">
          <a:extLst>
            <a:ext uri="{FF2B5EF4-FFF2-40B4-BE49-F238E27FC236}">
              <a16:creationId xmlns:a16="http://schemas.microsoft.com/office/drawing/2014/main" id="{D7E6399C-ED99-4D1F-9EF2-39B84CDEA2AF}"/>
            </a:ext>
          </a:extLst>
        </xdr:cNvPr>
        <xdr:cNvSpPr txBox="1"/>
      </xdr:nvSpPr>
      <xdr:spPr>
        <a:xfrm>
          <a:off x="1665922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512" name="TextBox 2511">
          <a:extLst>
            <a:ext uri="{FF2B5EF4-FFF2-40B4-BE49-F238E27FC236}">
              <a16:creationId xmlns:a16="http://schemas.microsoft.com/office/drawing/2014/main" id="{9892B7BB-C3CF-41FB-8D5A-41BB5481DCF5}"/>
            </a:ext>
          </a:extLst>
        </xdr:cNvPr>
        <xdr:cNvSpPr txBox="1"/>
      </xdr:nvSpPr>
      <xdr:spPr>
        <a:xfrm>
          <a:off x="16678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513" name="TextBox 2512">
          <a:extLst>
            <a:ext uri="{FF2B5EF4-FFF2-40B4-BE49-F238E27FC236}">
              <a16:creationId xmlns:a16="http://schemas.microsoft.com/office/drawing/2014/main" id="{E50609F5-06C6-4222-897E-EC43567A466C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514" name="TextBox 2513">
          <a:extLst>
            <a:ext uri="{FF2B5EF4-FFF2-40B4-BE49-F238E27FC236}">
              <a16:creationId xmlns:a16="http://schemas.microsoft.com/office/drawing/2014/main" id="{35FA22FB-FAE3-4DF7-9BBB-772BE13B0A8A}"/>
            </a:ext>
          </a:extLst>
        </xdr:cNvPr>
        <xdr:cNvSpPr txBox="1"/>
      </xdr:nvSpPr>
      <xdr:spPr>
        <a:xfrm>
          <a:off x="16659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515" name="TextBox 2514">
          <a:extLst>
            <a:ext uri="{FF2B5EF4-FFF2-40B4-BE49-F238E27FC236}">
              <a16:creationId xmlns:a16="http://schemas.microsoft.com/office/drawing/2014/main" id="{5C5E40CD-1FEB-4D15-BE2D-4BD5F9004B85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516" name="TextBox 2515">
          <a:extLst>
            <a:ext uri="{FF2B5EF4-FFF2-40B4-BE49-F238E27FC236}">
              <a16:creationId xmlns:a16="http://schemas.microsoft.com/office/drawing/2014/main" id="{A6D0D15D-E1EA-4D84-94CB-492D2391E5EA}"/>
            </a:ext>
          </a:extLst>
        </xdr:cNvPr>
        <xdr:cNvSpPr txBox="1"/>
      </xdr:nvSpPr>
      <xdr:spPr>
        <a:xfrm>
          <a:off x="1665922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517" name="TextBox 2516">
          <a:extLst>
            <a:ext uri="{FF2B5EF4-FFF2-40B4-BE49-F238E27FC236}">
              <a16:creationId xmlns:a16="http://schemas.microsoft.com/office/drawing/2014/main" id="{DA7DADA4-2A37-4A84-82DC-1BA35D8B2C57}"/>
            </a:ext>
          </a:extLst>
        </xdr:cNvPr>
        <xdr:cNvSpPr txBox="1"/>
      </xdr:nvSpPr>
      <xdr:spPr>
        <a:xfrm>
          <a:off x="16678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518" name="TextBox 2517">
          <a:extLst>
            <a:ext uri="{FF2B5EF4-FFF2-40B4-BE49-F238E27FC236}">
              <a16:creationId xmlns:a16="http://schemas.microsoft.com/office/drawing/2014/main" id="{C7BCFA86-897E-4357-9FB5-AE5C40CDC251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519" name="TextBox 2518">
          <a:extLst>
            <a:ext uri="{FF2B5EF4-FFF2-40B4-BE49-F238E27FC236}">
              <a16:creationId xmlns:a16="http://schemas.microsoft.com/office/drawing/2014/main" id="{8F0A8A2F-85E9-4D2D-B46D-FA92E9EA1662}"/>
            </a:ext>
          </a:extLst>
        </xdr:cNvPr>
        <xdr:cNvSpPr txBox="1"/>
      </xdr:nvSpPr>
      <xdr:spPr>
        <a:xfrm>
          <a:off x="16659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520" name="TextBox 2519">
          <a:extLst>
            <a:ext uri="{FF2B5EF4-FFF2-40B4-BE49-F238E27FC236}">
              <a16:creationId xmlns:a16="http://schemas.microsoft.com/office/drawing/2014/main" id="{6587C302-32DE-438B-A568-8334937ADD70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521" name="TextBox 2520">
          <a:extLst>
            <a:ext uri="{FF2B5EF4-FFF2-40B4-BE49-F238E27FC236}">
              <a16:creationId xmlns:a16="http://schemas.microsoft.com/office/drawing/2014/main" id="{650F1235-5FF3-4724-807B-7FB446231E88}"/>
            </a:ext>
          </a:extLst>
        </xdr:cNvPr>
        <xdr:cNvSpPr txBox="1"/>
      </xdr:nvSpPr>
      <xdr:spPr>
        <a:xfrm>
          <a:off x="1665922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522" name="TextBox 2521">
          <a:extLst>
            <a:ext uri="{FF2B5EF4-FFF2-40B4-BE49-F238E27FC236}">
              <a16:creationId xmlns:a16="http://schemas.microsoft.com/office/drawing/2014/main" id="{DB823BC8-8992-40BE-944B-7183D3440688}"/>
            </a:ext>
          </a:extLst>
        </xdr:cNvPr>
        <xdr:cNvSpPr txBox="1"/>
      </xdr:nvSpPr>
      <xdr:spPr>
        <a:xfrm>
          <a:off x="16678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523" name="TextBox 2522">
          <a:extLst>
            <a:ext uri="{FF2B5EF4-FFF2-40B4-BE49-F238E27FC236}">
              <a16:creationId xmlns:a16="http://schemas.microsoft.com/office/drawing/2014/main" id="{6480E4F2-FDB8-4A20-B1DD-56A7479B58DD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524" name="TextBox 2523">
          <a:extLst>
            <a:ext uri="{FF2B5EF4-FFF2-40B4-BE49-F238E27FC236}">
              <a16:creationId xmlns:a16="http://schemas.microsoft.com/office/drawing/2014/main" id="{DCFFC0EC-ED88-4A1F-BB47-45C23E015376}"/>
            </a:ext>
          </a:extLst>
        </xdr:cNvPr>
        <xdr:cNvSpPr txBox="1"/>
      </xdr:nvSpPr>
      <xdr:spPr>
        <a:xfrm>
          <a:off x="16659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525" name="TextBox 2524">
          <a:extLst>
            <a:ext uri="{FF2B5EF4-FFF2-40B4-BE49-F238E27FC236}">
              <a16:creationId xmlns:a16="http://schemas.microsoft.com/office/drawing/2014/main" id="{BA0DF378-92A6-4A15-A998-CD39250FA860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526" name="TextBox 2525">
          <a:extLst>
            <a:ext uri="{FF2B5EF4-FFF2-40B4-BE49-F238E27FC236}">
              <a16:creationId xmlns:a16="http://schemas.microsoft.com/office/drawing/2014/main" id="{BD6C9EFF-5D2D-4DDC-9151-CBBC766E33C7}"/>
            </a:ext>
          </a:extLst>
        </xdr:cNvPr>
        <xdr:cNvSpPr txBox="1"/>
      </xdr:nvSpPr>
      <xdr:spPr>
        <a:xfrm>
          <a:off x="1665922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527" name="TextBox 2526">
          <a:extLst>
            <a:ext uri="{FF2B5EF4-FFF2-40B4-BE49-F238E27FC236}">
              <a16:creationId xmlns:a16="http://schemas.microsoft.com/office/drawing/2014/main" id="{DFD7BEB8-D7E6-48D6-BFBB-71BBD70E49B1}"/>
            </a:ext>
          </a:extLst>
        </xdr:cNvPr>
        <xdr:cNvSpPr txBox="1"/>
      </xdr:nvSpPr>
      <xdr:spPr>
        <a:xfrm>
          <a:off x="16678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528" name="TextBox 2527">
          <a:extLst>
            <a:ext uri="{FF2B5EF4-FFF2-40B4-BE49-F238E27FC236}">
              <a16:creationId xmlns:a16="http://schemas.microsoft.com/office/drawing/2014/main" id="{EC7B070F-B859-486A-881E-05832C767D5E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529" name="TextBox 2528">
          <a:extLst>
            <a:ext uri="{FF2B5EF4-FFF2-40B4-BE49-F238E27FC236}">
              <a16:creationId xmlns:a16="http://schemas.microsoft.com/office/drawing/2014/main" id="{A595694D-E049-4B46-91D8-C23FE532D1D3}"/>
            </a:ext>
          </a:extLst>
        </xdr:cNvPr>
        <xdr:cNvSpPr txBox="1"/>
      </xdr:nvSpPr>
      <xdr:spPr>
        <a:xfrm>
          <a:off x="16659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530" name="TextBox 2529">
          <a:extLst>
            <a:ext uri="{FF2B5EF4-FFF2-40B4-BE49-F238E27FC236}">
              <a16:creationId xmlns:a16="http://schemas.microsoft.com/office/drawing/2014/main" id="{7F1B92E9-02D9-47DD-939D-918ABE9B9D1F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531" name="TextBox 2530">
          <a:extLst>
            <a:ext uri="{FF2B5EF4-FFF2-40B4-BE49-F238E27FC236}">
              <a16:creationId xmlns:a16="http://schemas.microsoft.com/office/drawing/2014/main" id="{3F9B93C1-C387-4B13-A091-3F5C54ABB050}"/>
            </a:ext>
          </a:extLst>
        </xdr:cNvPr>
        <xdr:cNvSpPr txBox="1"/>
      </xdr:nvSpPr>
      <xdr:spPr>
        <a:xfrm>
          <a:off x="1665922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532" name="TextBox 2531">
          <a:extLst>
            <a:ext uri="{FF2B5EF4-FFF2-40B4-BE49-F238E27FC236}">
              <a16:creationId xmlns:a16="http://schemas.microsoft.com/office/drawing/2014/main" id="{ADD78226-F262-4DD5-AAA5-AEC1F46ACBA4}"/>
            </a:ext>
          </a:extLst>
        </xdr:cNvPr>
        <xdr:cNvSpPr txBox="1"/>
      </xdr:nvSpPr>
      <xdr:spPr>
        <a:xfrm>
          <a:off x="16678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533" name="TextBox 2532">
          <a:extLst>
            <a:ext uri="{FF2B5EF4-FFF2-40B4-BE49-F238E27FC236}">
              <a16:creationId xmlns:a16="http://schemas.microsoft.com/office/drawing/2014/main" id="{133B9776-CD50-496E-BC9E-EA1DB739208C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534" name="TextBox 2533">
          <a:extLst>
            <a:ext uri="{FF2B5EF4-FFF2-40B4-BE49-F238E27FC236}">
              <a16:creationId xmlns:a16="http://schemas.microsoft.com/office/drawing/2014/main" id="{2D445641-EEB3-4C5C-9A73-92AF8E60B068}"/>
            </a:ext>
          </a:extLst>
        </xdr:cNvPr>
        <xdr:cNvSpPr txBox="1"/>
      </xdr:nvSpPr>
      <xdr:spPr>
        <a:xfrm>
          <a:off x="16659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535" name="TextBox 2534">
          <a:extLst>
            <a:ext uri="{FF2B5EF4-FFF2-40B4-BE49-F238E27FC236}">
              <a16:creationId xmlns:a16="http://schemas.microsoft.com/office/drawing/2014/main" id="{1C4AAAAC-1EAD-402F-B173-1D6B9DC9B428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536" name="TextBox 2535">
          <a:extLst>
            <a:ext uri="{FF2B5EF4-FFF2-40B4-BE49-F238E27FC236}">
              <a16:creationId xmlns:a16="http://schemas.microsoft.com/office/drawing/2014/main" id="{408ACA7F-3816-48A0-AB25-AA886701357D}"/>
            </a:ext>
          </a:extLst>
        </xdr:cNvPr>
        <xdr:cNvSpPr txBox="1"/>
      </xdr:nvSpPr>
      <xdr:spPr>
        <a:xfrm>
          <a:off x="1665922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537" name="TextBox 2536">
          <a:extLst>
            <a:ext uri="{FF2B5EF4-FFF2-40B4-BE49-F238E27FC236}">
              <a16:creationId xmlns:a16="http://schemas.microsoft.com/office/drawing/2014/main" id="{FDD4C257-6C17-4E1D-A4C9-93F24D6E9103}"/>
            </a:ext>
          </a:extLst>
        </xdr:cNvPr>
        <xdr:cNvSpPr txBox="1"/>
      </xdr:nvSpPr>
      <xdr:spPr>
        <a:xfrm>
          <a:off x="16678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538" name="TextBox 2537">
          <a:extLst>
            <a:ext uri="{FF2B5EF4-FFF2-40B4-BE49-F238E27FC236}">
              <a16:creationId xmlns:a16="http://schemas.microsoft.com/office/drawing/2014/main" id="{2823354F-A907-4053-ACE7-55453651D8AB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539" name="TextBox 2538">
          <a:extLst>
            <a:ext uri="{FF2B5EF4-FFF2-40B4-BE49-F238E27FC236}">
              <a16:creationId xmlns:a16="http://schemas.microsoft.com/office/drawing/2014/main" id="{7FF5A011-D2FD-48FB-8F31-43DBB584376D}"/>
            </a:ext>
          </a:extLst>
        </xdr:cNvPr>
        <xdr:cNvSpPr txBox="1"/>
      </xdr:nvSpPr>
      <xdr:spPr>
        <a:xfrm>
          <a:off x="16659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540" name="TextBox 2539">
          <a:extLst>
            <a:ext uri="{FF2B5EF4-FFF2-40B4-BE49-F238E27FC236}">
              <a16:creationId xmlns:a16="http://schemas.microsoft.com/office/drawing/2014/main" id="{C906D899-663B-4604-9CA9-D5C5688A2B13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541" name="TextBox 2540">
          <a:extLst>
            <a:ext uri="{FF2B5EF4-FFF2-40B4-BE49-F238E27FC236}">
              <a16:creationId xmlns:a16="http://schemas.microsoft.com/office/drawing/2014/main" id="{C7893ADD-7580-44FD-B41C-1858136F7F1F}"/>
            </a:ext>
          </a:extLst>
        </xdr:cNvPr>
        <xdr:cNvSpPr txBox="1"/>
      </xdr:nvSpPr>
      <xdr:spPr>
        <a:xfrm>
          <a:off x="1665922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542" name="TextBox 2541">
          <a:extLst>
            <a:ext uri="{FF2B5EF4-FFF2-40B4-BE49-F238E27FC236}">
              <a16:creationId xmlns:a16="http://schemas.microsoft.com/office/drawing/2014/main" id="{3AE2F67C-6435-42C9-83DF-CD306489B78E}"/>
            </a:ext>
          </a:extLst>
        </xdr:cNvPr>
        <xdr:cNvSpPr txBox="1"/>
      </xdr:nvSpPr>
      <xdr:spPr>
        <a:xfrm>
          <a:off x="16678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543" name="TextBox 2542">
          <a:extLst>
            <a:ext uri="{FF2B5EF4-FFF2-40B4-BE49-F238E27FC236}">
              <a16:creationId xmlns:a16="http://schemas.microsoft.com/office/drawing/2014/main" id="{E3960F49-DDBD-4B13-9442-6BA0322B6699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544" name="TextBox 2543">
          <a:extLst>
            <a:ext uri="{FF2B5EF4-FFF2-40B4-BE49-F238E27FC236}">
              <a16:creationId xmlns:a16="http://schemas.microsoft.com/office/drawing/2014/main" id="{D44D1DDC-B29C-4D58-8E70-F6BB12736518}"/>
            </a:ext>
          </a:extLst>
        </xdr:cNvPr>
        <xdr:cNvSpPr txBox="1"/>
      </xdr:nvSpPr>
      <xdr:spPr>
        <a:xfrm>
          <a:off x="16659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545" name="TextBox 2544">
          <a:extLst>
            <a:ext uri="{FF2B5EF4-FFF2-40B4-BE49-F238E27FC236}">
              <a16:creationId xmlns:a16="http://schemas.microsoft.com/office/drawing/2014/main" id="{AEF44498-D6F1-4D2B-A1FA-104BE8AF059D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546" name="TextBox 2545">
          <a:extLst>
            <a:ext uri="{FF2B5EF4-FFF2-40B4-BE49-F238E27FC236}">
              <a16:creationId xmlns:a16="http://schemas.microsoft.com/office/drawing/2014/main" id="{7AB59139-0F3E-46D5-A121-4214FA316431}"/>
            </a:ext>
          </a:extLst>
        </xdr:cNvPr>
        <xdr:cNvSpPr txBox="1"/>
      </xdr:nvSpPr>
      <xdr:spPr>
        <a:xfrm>
          <a:off x="1665922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547" name="TextBox 2546">
          <a:extLst>
            <a:ext uri="{FF2B5EF4-FFF2-40B4-BE49-F238E27FC236}">
              <a16:creationId xmlns:a16="http://schemas.microsoft.com/office/drawing/2014/main" id="{5B269408-00CB-44D1-B673-D6BD6E9A8EFF}"/>
            </a:ext>
          </a:extLst>
        </xdr:cNvPr>
        <xdr:cNvSpPr txBox="1"/>
      </xdr:nvSpPr>
      <xdr:spPr>
        <a:xfrm>
          <a:off x="16678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548" name="TextBox 2547">
          <a:extLst>
            <a:ext uri="{FF2B5EF4-FFF2-40B4-BE49-F238E27FC236}">
              <a16:creationId xmlns:a16="http://schemas.microsoft.com/office/drawing/2014/main" id="{DD21398E-D349-4746-BEED-461AA3808F0E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549" name="TextBox 2548">
          <a:extLst>
            <a:ext uri="{FF2B5EF4-FFF2-40B4-BE49-F238E27FC236}">
              <a16:creationId xmlns:a16="http://schemas.microsoft.com/office/drawing/2014/main" id="{9732B2BD-ACAA-4150-9ADF-C54998819217}"/>
            </a:ext>
          </a:extLst>
        </xdr:cNvPr>
        <xdr:cNvSpPr txBox="1"/>
      </xdr:nvSpPr>
      <xdr:spPr>
        <a:xfrm>
          <a:off x="16659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550" name="TextBox 2549">
          <a:extLst>
            <a:ext uri="{FF2B5EF4-FFF2-40B4-BE49-F238E27FC236}">
              <a16:creationId xmlns:a16="http://schemas.microsoft.com/office/drawing/2014/main" id="{58474EBA-0B1D-4690-A6BA-7029E8D24A70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551" name="TextBox 2550">
          <a:extLst>
            <a:ext uri="{FF2B5EF4-FFF2-40B4-BE49-F238E27FC236}">
              <a16:creationId xmlns:a16="http://schemas.microsoft.com/office/drawing/2014/main" id="{78DC0058-CD19-4F83-83B2-5821B8D1AB16}"/>
            </a:ext>
          </a:extLst>
        </xdr:cNvPr>
        <xdr:cNvSpPr txBox="1"/>
      </xdr:nvSpPr>
      <xdr:spPr>
        <a:xfrm>
          <a:off x="1665922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552" name="TextBox 2551">
          <a:extLst>
            <a:ext uri="{FF2B5EF4-FFF2-40B4-BE49-F238E27FC236}">
              <a16:creationId xmlns:a16="http://schemas.microsoft.com/office/drawing/2014/main" id="{43F68D69-DBCB-4F8A-9CBC-7D7FF81BFEE2}"/>
            </a:ext>
          </a:extLst>
        </xdr:cNvPr>
        <xdr:cNvSpPr txBox="1"/>
      </xdr:nvSpPr>
      <xdr:spPr>
        <a:xfrm>
          <a:off x="16678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553" name="TextBox 2552">
          <a:extLst>
            <a:ext uri="{FF2B5EF4-FFF2-40B4-BE49-F238E27FC236}">
              <a16:creationId xmlns:a16="http://schemas.microsoft.com/office/drawing/2014/main" id="{CB34D394-E80D-4116-B5F0-78D823F31DA3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554" name="TextBox 2553">
          <a:extLst>
            <a:ext uri="{FF2B5EF4-FFF2-40B4-BE49-F238E27FC236}">
              <a16:creationId xmlns:a16="http://schemas.microsoft.com/office/drawing/2014/main" id="{3041D643-4832-4D79-91B5-CE6011BF5E34}"/>
            </a:ext>
          </a:extLst>
        </xdr:cNvPr>
        <xdr:cNvSpPr txBox="1"/>
      </xdr:nvSpPr>
      <xdr:spPr>
        <a:xfrm>
          <a:off x="16659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555" name="TextBox 2554">
          <a:extLst>
            <a:ext uri="{FF2B5EF4-FFF2-40B4-BE49-F238E27FC236}">
              <a16:creationId xmlns:a16="http://schemas.microsoft.com/office/drawing/2014/main" id="{DA05AA8C-A241-4347-9D5F-2F401F7D19C0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556" name="TextBox 2555">
          <a:extLst>
            <a:ext uri="{FF2B5EF4-FFF2-40B4-BE49-F238E27FC236}">
              <a16:creationId xmlns:a16="http://schemas.microsoft.com/office/drawing/2014/main" id="{1DBC0E1C-F505-4502-9E55-2028D6D4B786}"/>
            </a:ext>
          </a:extLst>
        </xdr:cNvPr>
        <xdr:cNvSpPr txBox="1"/>
      </xdr:nvSpPr>
      <xdr:spPr>
        <a:xfrm>
          <a:off x="1665922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557" name="TextBox 2556">
          <a:extLst>
            <a:ext uri="{FF2B5EF4-FFF2-40B4-BE49-F238E27FC236}">
              <a16:creationId xmlns:a16="http://schemas.microsoft.com/office/drawing/2014/main" id="{2B9EC2E4-C020-4B3F-AE61-E2401D732539}"/>
            </a:ext>
          </a:extLst>
        </xdr:cNvPr>
        <xdr:cNvSpPr txBox="1"/>
      </xdr:nvSpPr>
      <xdr:spPr>
        <a:xfrm>
          <a:off x="16678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558" name="TextBox 2557">
          <a:extLst>
            <a:ext uri="{FF2B5EF4-FFF2-40B4-BE49-F238E27FC236}">
              <a16:creationId xmlns:a16="http://schemas.microsoft.com/office/drawing/2014/main" id="{45F54994-AEDC-458C-A486-26D6E190D216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559" name="TextBox 2558">
          <a:extLst>
            <a:ext uri="{FF2B5EF4-FFF2-40B4-BE49-F238E27FC236}">
              <a16:creationId xmlns:a16="http://schemas.microsoft.com/office/drawing/2014/main" id="{32A891D0-F972-4C74-9E75-807EA833BEAD}"/>
            </a:ext>
          </a:extLst>
        </xdr:cNvPr>
        <xdr:cNvSpPr txBox="1"/>
      </xdr:nvSpPr>
      <xdr:spPr>
        <a:xfrm>
          <a:off x="16659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560" name="TextBox 2559">
          <a:extLst>
            <a:ext uri="{FF2B5EF4-FFF2-40B4-BE49-F238E27FC236}">
              <a16:creationId xmlns:a16="http://schemas.microsoft.com/office/drawing/2014/main" id="{0AB09734-E964-49C4-BF21-2F455F3E3577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561" name="TextBox 2560">
          <a:extLst>
            <a:ext uri="{FF2B5EF4-FFF2-40B4-BE49-F238E27FC236}">
              <a16:creationId xmlns:a16="http://schemas.microsoft.com/office/drawing/2014/main" id="{EF6B19B0-9200-484D-A8C2-97483953D6F1}"/>
            </a:ext>
          </a:extLst>
        </xdr:cNvPr>
        <xdr:cNvSpPr txBox="1"/>
      </xdr:nvSpPr>
      <xdr:spPr>
        <a:xfrm>
          <a:off x="1665922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562" name="TextBox 2561">
          <a:extLst>
            <a:ext uri="{FF2B5EF4-FFF2-40B4-BE49-F238E27FC236}">
              <a16:creationId xmlns:a16="http://schemas.microsoft.com/office/drawing/2014/main" id="{DDC58EB7-10F4-4B49-AB67-E3F5B3F846E9}"/>
            </a:ext>
          </a:extLst>
        </xdr:cNvPr>
        <xdr:cNvSpPr txBox="1"/>
      </xdr:nvSpPr>
      <xdr:spPr>
        <a:xfrm>
          <a:off x="16678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563" name="TextBox 2562">
          <a:extLst>
            <a:ext uri="{FF2B5EF4-FFF2-40B4-BE49-F238E27FC236}">
              <a16:creationId xmlns:a16="http://schemas.microsoft.com/office/drawing/2014/main" id="{CCB01E3C-1948-4271-ACE9-BE8F881DD4BA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564" name="TextBox 2563">
          <a:extLst>
            <a:ext uri="{FF2B5EF4-FFF2-40B4-BE49-F238E27FC236}">
              <a16:creationId xmlns:a16="http://schemas.microsoft.com/office/drawing/2014/main" id="{59123CE1-A8D9-479B-AA57-30986EF31F15}"/>
            </a:ext>
          </a:extLst>
        </xdr:cNvPr>
        <xdr:cNvSpPr txBox="1"/>
      </xdr:nvSpPr>
      <xdr:spPr>
        <a:xfrm>
          <a:off x="16659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565" name="TextBox 2564">
          <a:extLst>
            <a:ext uri="{FF2B5EF4-FFF2-40B4-BE49-F238E27FC236}">
              <a16:creationId xmlns:a16="http://schemas.microsoft.com/office/drawing/2014/main" id="{2CE436CC-F656-491A-BCFB-8D79B18496B2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566" name="TextBox 2565">
          <a:extLst>
            <a:ext uri="{FF2B5EF4-FFF2-40B4-BE49-F238E27FC236}">
              <a16:creationId xmlns:a16="http://schemas.microsoft.com/office/drawing/2014/main" id="{582F2545-2AD7-42BB-B113-3B376F0F2617}"/>
            </a:ext>
          </a:extLst>
        </xdr:cNvPr>
        <xdr:cNvSpPr txBox="1"/>
      </xdr:nvSpPr>
      <xdr:spPr>
        <a:xfrm>
          <a:off x="1665922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567" name="TextBox 2566">
          <a:extLst>
            <a:ext uri="{FF2B5EF4-FFF2-40B4-BE49-F238E27FC236}">
              <a16:creationId xmlns:a16="http://schemas.microsoft.com/office/drawing/2014/main" id="{D2B3B6EB-9AB3-4999-B35D-C3C3944B59EC}"/>
            </a:ext>
          </a:extLst>
        </xdr:cNvPr>
        <xdr:cNvSpPr txBox="1"/>
      </xdr:nvSpPr>
      <xdr:spPr>
        <a:xfrm>
          <a:off x="16678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568" name="TextBox 2567">
          <a:extLst>
            <a:ext uri="{FF2B5EF4-FFF2-40B4-BE49-F238E27FC236}">
              <a16:creationId xmlns:a16="http://schemas.microsoft.com/office/drawing/2014/main" id="{BC623A2A-B0AB-4B72-AFD6-21DF9D6415F2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569" name="TextBox 2568">
          <a:extLst>
            <a:ext uri="{FF2B5EF4-FFF2-40B4-BE49-F238E27FC236}">
              <a16:creationId xmlns:a16="http://schemas.microsoft.com/office/drawing/2014/main" id="{5766D63D-DA6D-4552-AF6E-8C1A86BABC22}"/>
            </a:ext>
          </a:extLst>
        </xdr:cNvPr>
        <xdr:cNvSpPr txBox="1"/>
      </xdr:nvSpPr>
      <xdr:spPr>
        <a:xfrm>
          <a:off x="16659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570" name="TextBox 2569">
          <a:extLst>
            <a:ext uri="{FF2B5EF4-FFF2-40B4-BE49-F238E27FC236}">
              <a16:creationId xmlns:a16="http://schemas.microsoft.com/office/drawing/2014/main" id="{B0E7B2D8-1AD2-460F-82CE-6E59EBF37A35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571" name="TextBox 2570">
          <a:extLst>
            <a:ext uri="{FF2B5EF4-FFF2-40B4-BE49-F238E27FC236}">
              <a16:creationId xmlns:a16="http://schemas.microsoft.com/office/drawing/2014/main" id="{B8120BFE-3590-4B99-8D02-8BFD9C97F616}"/>
            </a:ext>
          </a:extLst>
        </xdr:cNvPr>
        <xdr:cNvSpPr txBox="1"/>
      </xdr:nvSpPr>
      <xdr:spPr>
        <a:xfrm>
          <a:off x="1665922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572" name="TextBox 2571">
          <a:extLst>
            <a:ext uri="{FF2B5EF4-FFF2-40B4-BE49-F238E27FC236}">
              <a16:creationId xmlns:a16="http://schemas.microsoft.com/office/drawing/2014/main" id="{094D27A8-89A3-4B1C-94B0-65580E0B1219}"/>
            </a:ext>
          </a:extLst>
        </xdr:cNvPr>
        <xdr:cNvSpPr txBox="1"/>
      </xdr:nvSpPr>
      <xdr:spPr>
        <a:xfrm>
          <a:off x="16678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573" name="TextBox 2572">
          <a:extLst>
            <a:ext uri="{FF2B5EF4-FFF2-40B4-BE49-F238E27FC236}">
              <a16:creationId xmlns:a16="http://schemas.microsoft.com/office/drawing/2014/main" id="{3F870274-D2E8-492D-AED6-007551ED6DEB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574" name="TextBox 2573">
          <a:extLst>
            <a:ext uri="{FF2B5EF4-FFF2-40B4-BE49-F238E27FC236}">
              <a16:creationId xmlns:a16="http://schemas.microsoft.com/office/drawing/2014/main" id="{431ECBCC-F722-4E0F-A722-BDC538B71D5E}"/>
            </a:ext>
          </a:extLst>
        </xdr:cNvPr>
        <xdr:cNvSpPr txBox="1"/>
      </xdr:nvSpPr>
      <xdr:spPr>
        <a:xfrm>
          <a:off x="16659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575" name="TextBox 2574">
          <a:extLst>
            <a:ext uri="{FF2B5EF4-FFF2-40B4-BE49-F238E27FC236}">
              <a16:creationId xmlns:a16="http://schemas.microsoft.com/office/drawing/2014/main" id="{9D1AC9C1-196D-4720-B743-3C830595EF27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576" name="TextBox 2575">
          <a:extLst>
            <a:ext uri="{FF2B5EF4-FFF2-40B4-BE49-F238E27FC236}">
              <a16:creationId xmlns:a16="http://schemas.microsoft.com/office/drawing/2014/main" id="{D082843C-4804-4B5B-9A9D-3D5F3D57C39A}"/>
            </a:ext>
          </a:extLst>
        </xdr:cNvPr>
        <xdr:cNvSpPr txBox="1"/>
      </xdr:nvSpPr>
      <xdr:spPr>
        <a:xfrm>
          <a:off x="1665922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577" name="TextBox 2576">
          <a:extLst>
            <a:ext uri="{FF2B5EF4-FFF2-40B4-BE49-F238E27FC236}">
              <a16:creationId xmlns:a16="http://schemas.microsoft.com/office/drawing/2014/main" id="{293344A7-A16A-4BE6-BADB-C0A5B9B5B6DE}"/>
            </a:ext>
          </a:extLst>
        </xdr:cNvPr>
        <xdr:cNvSpPr txBox="1"/>
      </xdr:nvSpPr>
      <xdr:spPr>
        <a:xfrm>
          <a:off x="16678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578" name="TextBox 2577">
          <a:extLst>
            <a:ext uri="{FF2B5EF4-FFF2-40B4-BE49-F238E27FC236}">
              <a16:creationId xmlns:a16="http://schemas.microsoft.com/office/drawing/2014/main" id="{2D11938B-447B-4909-90B9-3DEEA299374A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579" name="TextBox 2578">
          <a:extLst>
            <a:ext uri="{FF2B5EF4-FFF2-40B4-BE49-F238E27FC236}">
              <a16:creationId xmlns:a16="http://schemas.microsoft.com/office/drawing/2014/main" id="{DE80691C-34CA-4CF3-B950-760C3C43F573}"/>
            </a:ext>
          </a:extLst>
        </xdr:cNvPr>
        <xdr:cNvSpPr txBox="1"/>
      </xdr:nvSpPr>
      <xdr:spPr>
        <a:xfrm>
          <a:off x="16659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580" name="TextBox 2579">
          <a:extLst>
            <a:ext uri="{FF2B5EF4-FFF2-40B4-BE49-F238E27FC236}">
              <a16:creationId xmlns:a16="http://schemas.microsoft.com/office/drawing/2014/main" id="{593FF06E-2531-4D53-B0EE-F9C1C2C8C027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581" name="TextBox 2580">
          <a:extLst>
            <a:ext uri="{FF2B5EF4-FFF2-40B4-BE49-F238E27FC236}">
              <a16:creationId xmlns:a16="http://schemas.microsoft.com/office/drawing/2014/main" id="{0539DB45-C905-4682-B600-AC2EFFE823EF}"/>
            </a:ext>
          </a:extLst>
        </xdr:cNvPr>
        <xdr:cNvSpPr txBox="1"/>
      </xdr:nvSpPr>
      <xdr:spPr>
        <a:xfrm>
          <a:off x="1665922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582" name="TextBox 2581">
          <a:extLst>
            <a:ext uri="{FF2B5EF4-FFF2-40B4-BE49-F238E27FC236}">
              <a16:creationId xmlns:a16="http://schemas.microsoft.com/office/drawing/2014/main" id="{BD5A9A66-6757-44E7-826C-86A2A0EFA1A8}"/>
            </a:ext>
          </a:extLst>
        </xdr:cNvPr>
        <xdr:cNvSpPr txBox="1"/>
      </xdr:nvSpPr>
      <xdr:spPr>
        <a:xfrm>
          <a:off x="16678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583" name="TextBox 2582">
          <a:extLst>
            <a:ext uri="{FF2B5EF4-FFF2-40B4-BE49-F238E27FC236}">
              <a16:creationId xmlns:a16="http://schemas.microsoft.com/office/drawing/2014/main" id="{3FD2828A-0EBE-4098-9F47-5DAE5DF08A37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584" name="TextBox 2583">
          <a:extLst>
            <a:ext uri="{FF2B5EF4-FFF2-40B4-BE49-F238E27FC236}">
              <a16:creationId xmlns:a16="http://schemas.microsoft.com/office/drawing/2014/main" id="{41C43E85-E0A8-415E-A11B-C563938F2FBC}"/>
            </a:ext>
          </a:extLst>
        </xdr:cNvPr>
        <xdr:cNvSpPr txBox="1"/>
      </xdr:nvSpPr>
      <xdr:spPr>
        <a:xfrm>
          <a:off x="16659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585" name="TextBox 2584">
          <a:extLst>
            <a:ext uri="{FF2B5EF4-FFF2-40B4-BE49-F238E27FC236}">
              <a16:creationId xmlns:a16="http://schemas.microsoft.com/office/drawing/2014/main" id="{8A90E0C2-6D41-4DCB-910F-B92F308D0367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586" name="TextBox 2585">
          <a:extLst>
            <a:ext uri="{FF2B5EF4-FFF2-40B4-BE49-F238E27FC236}">
              <a16:creationId xmlns:a16="http://schemas.microsoft.com/office/drawing/2014/main" id="{B4EB9EF9-F4CA-4552-8320-77D3400FC166}"/>
            </a:ext>
          </a:extLst>
        </xdr:cNvPr>
        <xdr:cNvSpPr txBox="1"/>
      </xdr:nvSpPr>
      <xdr:spPr>
        <a:xfrm>
          <a:off x="1665922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587" name="TextBox 2586">
          <a:extLst>
            <a:ext uri="{FF2B5EF4-FFF2-40B4-BE49-F238E27FC236}">
              <a16:creationId xmlns:a16="http://schemas.microsoft.com/office/drawing/2014/main" id="{C333104E-F669-4AF0-855C-3199BC9366A5}"/>
            </a:ext>
          </a:extLst>
        </xdr:cNvPr>
        <xdr:cNvSpPr txBox="1"/>
      </xdr:nvSpPr>
      <xdr:spPr>
        <a:xfrm>
          <a:off x="16678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588" name="TextBox 2587">
          <a:extLst>
            <a:ext uri="{FF2B5EF4-FFF2-40B4-BE49-F238E27FC236}">
              <a16:creationId xmlns:a16="http://schemas.microsoft.com/office/drawing/2014/main" id="{D16BBB6D-A943-4B55-A2FB-E4F9E7A134C7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589" name="TextBox 2588">
          <a:extLst>
            <a:ext uri="{FF2B5EF4-FFF2-40B4-BE49-F238E27FC236}">
              <a16:creationId xmlns:a16="http://schemas.microsoft.com/office/drawing/2014/main" id="{FA95F88B-8E5F-455C-846B-09D3A75B0D08}"/>
            </a:ext>
          </a:extLst>
        </xdr:cNvPr>
        <xdr:cNvSpPr txBox="1"/>
      </xdr:nvSpPr>
      <xdr:spPr>
        <a:xfrm>
          <a:off x="16659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590" name="TextBox 2589">
          <a:extLst>
            <a:ext uri="{FF2B5EF4-FFF2-40B4-BE49-F238E27FC236}">
              <a16:creationId xmlns:a16="http://schemas.microsoft.com/office/drawing/2014/main" id="{AD981443-9EC8-479C-A994-F2900E982E28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591" name="TextBox 2590">
          <a:extLst>
            <a:ext uri="{FF2B5EF4-FFF2-40B4-BE49-F238E27FC236}">
              <a16:creationId xmlns:a16="http://schemas.microsoft.com/office/drawing/2014/main" id="{476CB749-DBC8-4266-AC65-C200A6D724BD}"/>
            </a:ext>
          </a:extLst>
        </xdr:cNvPr>
        <xdr:cNvSpPr txBox="1"/>
      </xdr:nvSpPr>
      <xdr:spPr>
        <a:xfrm>
          <a:off x="1665922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592" name="TextBox 2591">
          <a:extLst>
            <a:ext uri="{FF2B5EF4-FFF2-40B4-BE49-F238E27FC236}">
              <a16:creationId xmlns:a16="http://schemas.microsoft.com/office/drawing/2014/main" id="{EF6A4F27-8352-4F04-A0F5-CF6F9BE9C51C}"/>
            </a:ext>
          </a:extLst>
        </xdr:cNvPr>
        <xdr:cNvSpPr txBox="1"/>
      </xdr:nvSpPr>
      <xdr:spPr>
        <a:xfrm>
          <a:off x="16678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593" name="TextBox 2592">
          <a:extLst>
            <a:ext uri="{FF2B5EF4-FFF2-40B4-BE49-F238E27FC236}">
              <a16:creationId xmlns:a16="http://schemas.microsoft.com/office/drawing/2014/main" id="{5BD26D41-F0C6-4220-BD0A-0367CFF2FAA2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594" name="TextBox 2593">
          <a:extLst>
            <a:ext uri="{FF2B5EF4-FFF2-40B4-BE49-F238E27FC236}">
              <a16:creationId xmlns:a16="http://schemas.microsoft.com/office/drawing/2014/main" id="{5CCFB807-9217-43CC-93EF-85274FABA916}"/>
            </a:ext>
          </a:extLst>
        </xdr:cNvPr>
        <xdr:cNvSpPr txBox="1"/>
      </xdr:nvSpPr>
      <xdr:spPr>
        <a:xfrm>
          <a:off x="16659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595" name="TextBox 2594">
          <a:extLst>
            <a:ext uri="{FF2B5EF4-FFF2-40B4-BE49-F238E27FC236}">
              <a16:creationId xmlns:a16="http://schemas.microsoft.com/office/drawing/2014/main" id="{CC3BE646-40DD-4DC3-AEFB-07E707687F42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596" name="TextBox 2595">
          <a:extLst>
            <a:ext uri="{FF2B5EF4-FFF2-40B4-BE49-F238E27FC236}">
              <a16:creationId xmlns:a16="http://schemas.microsoft.com/office/drawing/2014/main" id="{C6EC64D7-E25F-48B4-8584-230394735A14}"/>
            </a:ext>
          </a:extLst>
        </xdr:cNvPr>
        <xdr:cNvSpPr txBox="1"/>
      </xdr:nvSpPr>
      <xdr:spPr>
        <a:xfrm>
          <a:off x="1665922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597" name="TextBox 2596">
          <a:extLst>
            <a:ext uri="{FF2B5EF4-FFF2-40B4-BE49-F238E27FC236}">
              <a16:creationId xmlns:a16="http://schemas.microsoft.com/office/drawing/2014/main" id="{334D7F68-511C-4BF9-B096-B6FE91D2A3E8}"/>
            </a:ext>
          </a:extLst>
        </xdr:cNvPr>
        <xdr:cNvSpPr txBox="1"/>
      </xdr:nvSpPr>
      <xdr:spPr>
        <a:xfrm>
          <a:off x="16678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598" name="TextBox 2597">
          <a:extLst>
            <a:ext uri="{FF2B5EF4-FFF2-40B4-BE49-F238E27FC236}">
              <a16:creationId xmlns:a16="http://schemas.microsoft.com/office/drawing/2014/main" id="{7EDBA5E8-C90F-4A20-A64A-1E5C2FC4CCC3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599" name="TextBox 2598">
          <a:extLst>
            <a:ext uri="{FF2B5EF4-FFF2-40B4-BE49-F238E27FC236}">
              <a16:creationId xmlns:a16="http://schemas.microsoft.com/office/drawing/2014/main" id="{E26D6299-3118-434D-BDD2-2FF138A7BD71}"/>
            </a:ext>
          </a:extLst>
        </xdr:cNvPr>
        <xdr:cNvSpPr txBox="1"/>
      </xdr:nvSpPr>
      <xdr:spPr>
        <a:xfrm>
          <a:off x="16659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600" name="TextBox 2599">
          <a:extLst>
            <a:ext uri="{FF2B5EF4-FFF2-40B4-BE49-F238E27FC236}">
              <a16:creationId xmlns:a16="http://schemas.microsoft.com/office/drawing/2014/main" id="{58189953-8C46-43CD-8D4D-75A7011A1E6A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601" name="TextBox 2600">
          <a:extLst>
            <a:ext uri="{FF2B5EF4-FFF2-40B4-BE49-F238E27FC236}">
              <a16:creationId xmlns:a16="http://schemas.microsoft.com/office/drawing/2014/main" id="{4BCF759D-DBC8-49F1-B98A-A91B9F25482E}"/>
            </a:ext>
          </a:extLst>
        </xdr:cNvPr>
        <xdr:cNvSpPr txBox="1"/>
      </xdr:nvSpPr>
      <xdr:spPr>
        <a:xfrm>
          <a:off x="1665922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602" name="TextBox 2601">
          <a:extLst>
            <a:ext uri="{FF2B5EF4-FFF2-40B4-BE49-F238E27FC236}">
              <a16:creationId xmlns:a16="http://schemas.microsoft.com/office/drawing/2014/main" id="{61A283AE-3C63-47CF-BF6A-7AE01717003D}"/>
            </a:ext>
          </a:extLst>
        </xdr:cNvPr>
        <xdr:cNvSpPr txBox="1"/>
      </xdr:nvSpPr>
      <xdr:spPr>
        <a:xfrm>
          <a:off x="16678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603" name="TextBox 2602">
          <a:extLst>
            <a:ext uri="{FF2B5EF4-FFF2-40B4-BE49-F238E27FC236}">
              <a16:creationId xmlns:a16="http://schemas.microsoft.com/office/drawing/2014/main" id="{D49368DE-9BF5-41D3-9DC6-6C29CA328281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604" name="TextBox 2603">
          <a:extLst>
            <a:ext uri="{FF2B5EF4-FFF2-40B4-BE49-F238E27FC236}">
              <a16:creationId xmlns:a16="http://schemas.microsoft.com/office/drawing/2014/main" id="{E8B8702A-898F-403F-A75B-9DA6CFFAF267}"/>
            </a:ext>
          </a:extLst>
        </xdr:cNvPr>
        <xdr:cNvSpPr txBox="1"/>
      </xdr:nvSpPr>
      <xdr:spPr>
        <a:xfrm>
          <a:off x="16659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605" name="TextBox 2604">
          <a:extLst>
            <a:ext uri="{FF2B5EF4-FFF2-40B4-BE49-F238E27FC236}">
              <a16:creationId xmlns:a16="http://schemas.microsoft.com/office/drawing/2014/main" id="{EE83D286-C2E4-4609-9930-897E77D4142D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606" name="TextBox 2605">
          <a:extLst>
            <a:ext uri="{FF2B5EF4-FFF2-40B4-BE49-F238E27FC236}">
              <a16:creationId xmlns:a16="http://schemas.microsoft.com/office/drawing/2014/main" id="{276714F0-5913-4669-8CA0-6A9BBC9FA4BB}"/>
            </a:ext>
          </a:extLst>
        </xdr:cNvPr>
        <xdr:cNvSpPr txBox="1"/>
      </xdr:nvSpPr>
      <xdr:spPr>
        <a:xfrm>
          <a:off x="1665922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607" name="TextBox 2606">
          <a:extLst>
            <a:ext uri="{FF2B5EF4-FFF2-40B4-BE49-F238E27FC236}">
              <a16:creationId xmlns:a16="http://schemas.microsoft.com/office/drawing/2014/main" id="{B953B93C-4B9F-41A9-AC26-0517DECB1293}"/>
            </a:ext>
          </a:extLst>
        </xdr:cNvPr>
        <xdr:cNvSpPr txBox="1"/>
      </xdr:nvSpPr>
      <xdr:spPr>
        <a:xfrm>
          <a:off x="16678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608" name="TextBox 2607">
          <a:extLst>
            <a:ext uri="{FF2B5EF4-FFF2-40B4-BE49-F238E27FC236}">
              <a16:creationId xmlns:a16="http://schemas.microsoft.com/office/drawing/2014/main" id="{0657EC08-F5AF-43BC-9719-4268994DD47B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609" name="TextBox 2608">
          <a:extLst>
            <a:ext uri="{FF2B5EF4-FFF2-40B4-BE49-F238E27FC236}">
              <a16:creationId xmlns:a16="http://schemas.microsoft.com/office/drawing/2014/main" id="{A993A554-85FE-4FB2-ADD7-8C9DE1421B1B}"/>
            </a:ext>
          </a:extLst>
        </xdr:cNvPr>
        <xdr:cNvSpPr txBox="1"/>
      </xdr:nvSpPr>
      <xdr:spPr>
        <a:xfrm>
          <a:off x="16659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610" name="TextBox 2609">
          <a:extLst>
            <a:ext uri="{FF2B5EF4-FFF2-40B4-BE49-F238E27FC236}">
              <a16:creationId xmlns:a16="http://schemas.microsoft.com/office/drawing/2014/main" id="{4574720B-D037-4626-A144-A932B53B06F7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611" name="TextBox 2610">
          <a:extLst>
            <a:ext uri="{FF2B5EF4-FFF2-40B4-BE49-F238E27FC236}">
              <a16:creationId xmlns:a16="http://schemas.microsoft.com/office/drawing/2014/main" id="{8CECB102-F216-4FA2-BC03-B2C245848F10}"/>
            </a:ext>
          </a:extLst>
        </xdr:cNvPr>
        <xdr:cNvSpPr txBox="1"/>
      </xdr:nvSpPr>
      <xdr:spPr>
        <a:xfrm>
          <a:off x="1665922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612" name="TextBox 2611">
          <a:extLst>
            <a:ext uri="{FF2B5EF4-FFF2-40B4-BE49-F238E27FC236}">
              <a16:creationId xmlns:a16="http://schemas.microsoft.com/office/drawing/2014/main" id="{8F864563-D67A-42E0-B2CF-1C24FC681B9A}"/>
            </a:ext>
          </a:extLst>
        </xdr:cNvPr>
        <xdr:cNvSpPr txBox="1"/>
      </xdr:nvSpPr>
      <xdr:spPr>
        <a:xfrm>
          <a:off x="16678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613" name="TextBox 2612">
          <a:extLst>
            <a:ext uri="{FF2B5EF4-FFF2-40B4-BE49-F238E27FC236}">
              <a16:creationId xmlns:a16="http://schemas.microsoft.com/office/drawing/2014/main" id="{3CCD0B67-6E99-4823-8A69-8493C45ADCFB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614" name="TextBox 2613">
          <a:extLst>
            <a:ext uri="{FF2B5EF4-FFF2-40B4-BE49-F238E27FC236}">
              <a16:creationId xmlns:a16="http://schemas.microsoft.com/office/drawing/2014/main" id="{4121C3C9-0588-476F-B179-D7F9D250D696}"/>
            </a:ext>
          </a:extLst>
        </xdr:cNvPr>
        <xdr:cNvSpPr txBox="1"/>
      </xdr:nvSpPr>
      <xdr:spPr>
        <a:xfrm>
          <a:off x="16659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615" name="TextBox 2614">
          <a:extLst>
            <a:ext uri="{FF2B5EF4-FFF2-40B4-BE49-F238E27FC236}">
              <a16:creationId xmlns:a16="http://schemas.microsoft.com/office/drawing/2014/main" id="{27B561A6-1649-4DA7-BA66-5955B863ED02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616" name="TextBox 2615">
          <a:extLst>
            <a:ext uri="{FF2B5EF4-FFF2-40B4-BE49-F238E27FC236}">
              <a16:creationId xmlns:a16="http://schemas.microsoft.com/office/drawing/2014/main" id="{C5D44A7B-A5F4-424E-B9D4-CD05B0D5C0CD}"/>
            </a:ext>
          </a:extLst>
        </xdr:cNvPr>
        <xdr:cNvSpPr txBox="1"/>
      </xdr:nvSpPr>
      <xdr:spPr>
        <a:xfrm>
          <a:off x="1665922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617" name="TextBox 2616">
          <a:extLst>
            <a:ext uri="{FF2B5EF4-FFF2-40B4-BE49-F238E27FC236}">
              <a16:creationId xmlns:a16="http://schemas.microsoft.com/office/drawing/2014/main" id="{C9D8E895-BAAB-4A48-8362-9C5105CB33AA}"/>
            </a:ext>
          </a:extLst>
        </xdr:cNvPr>
        <xdr:cNvSpPr txBox="1"/>
      </xdr:nvSpPr>
      <xdr:spPr>
        <a:xfrm>
          <a:off x="16678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618" name="TextBox 2617">
          <a:extLst>
            <a:ext uri="{FF2B5EF4-FFF2-40B4-BE49-F238E27FC236}">
              <a16:creationId xmlns:a16="http://schemas.microsoft.com/office/drawing/2014/main" id="{D79A0D1D-D55F-46B9-BDF8-135AD475F98C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619" name="TextBox 2618">
          <a:extLst>
            <a:ext uri="{FF2B5EF4-FFF2-40B4-BE49-F238E27FC236}">
              <a16:creationId xmlns:a16="http://schemas.microsoft.com/office/drawing/2014/main" id="{07B21400-89E1-47A1-A330-4395C57C768C}"/>
            </a:ext>
          </a:extLst>
        </xdr:cNvPr>
        <xdr:cNvSpPr txBox="1"/>
      </xdr:nvSpPr>
      <xdr:spPr>
        <a:xfrm>
          <a:off x="16659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620" name="TextBox 2619">
          <a:extLst>
            <a:ext uri="{FF2B5EF4-FFF2-40B4-BE49-F238E27FC236}">
              <a16:creationId xmlns:a16="http://schemas.microsoft.com/office/drawing/2014/main" id="{7195BDF5-AC48-4999-AD37-EE7A0C15F8BE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621" name="TextBox 2620">
          <a:extLst>
            <a:ext uri="{FF2B5EF4-FFF2-40B4-BE49-F238E27FC236}">
              <a16:creationId xmlns:a16="http://schemas.microsoft.com/office/drawing/2014/main" id="{683286AD-20AC-4446-8063-38F3094AA8B2}"/>
            </a:ext>
          </a:extLst>
        </xdr:cNvPr>
        <xdr:cNvSpPr txBox="1"/>
      </xdr:nvSpPr>
      <xdr:spPr>
        <a:xfrm>
          <a:off x="1665922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622" name="TextBox 2621">
          <a:extLst>
            <a:ext uri="{FF2B5EF4-FFF2-40B4-BE49-F238E27FC236}">
              <a16:creationId xmlns:a16="http://schemas.microsoft.com/office/drawing/2014/main" id="{F906E182-36DB-40A6-A54E-FBD176D647B2}"/>
            </a:ext>
          </a:extLst>
        </xdr:cNvPr>
        <xdr:cNvSpPr txBox="1"/>
      </xdr:nvSpPr>
      <xdr:spPr>
        <a:xfrm>
          <a:off x="16678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623" name="TextBox 2622">
          <a:extLst>
            <a:ext uri="{FF2B5EF4-FFF2-40B4-BE49-F238E27FC236}">
              <a16:creationId xmlns:a16="http://schemas.microsoft.com/office/drawing/2014/main" id="{79FBD4B0-492D-488E-9401-F5C3F332C77A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624" name="TextBox 2623">
          <a:extLst>
            <a:ext uri="{FF2B5EF4-FFF2-40B4-BE49-F238E27FC236}">
              <a16:creationId xmlns:a16="http://schemas.microsoft.com/office/drawing/2014/main" id="{EDD75FFD-4C92-4121-8208-C02C1C878EC0}"/>
            </a:ext>
          </a:extLst>
        </xdr:cNvPr>
        <xdr:cNvSpPr txBox="1"/>
      </xdr:nvSpPr>
      <xdr:spPr>
        <a:xfrm>
          <a:off x="16659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625" name="TextBox 2624">
          <a:extLst>
            <a:ext uri="{FF2B5EF4-FFF2-40B4-BE49-F238E27FC236}">
              <a16:creationId xmlns:a16="http://schemas.microsoft.com/office/drawing/2014/main" id="{7A29008D-B497-4E7A-8F56-92EBE82DCC19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626" name="TextBox 2625">
          <a:extLst>
            <a:ext uri="{FF2B5EF4-FFF2-40B4-BE49-F238E27FC236}">
              <a16:creationId xmlns:a16="http://schemas.microsoft.com/office/drawing/2014/main" id="{87096A6A-2376-4D2E-86AB-CC169B7EDCB2}"/>
            </a:ext>
          </a:extLst>
        </xdr:cNvPr>
        <xdr:cNvSpPr txBox="1"/>
      </xdr:nvSpPr>
      <xdr:spPr>
        <a:xfrm>
          <a:off x="1665922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627" name="TextBox 2626">
          <a:extLst>
            <a:ext uri="{FF2B5EF4-FFF2-40B4-BE49-F238E27FC236}">
              <a16:creationId xmlns:a16="http://schemas.microsoft.com/office/drawing/2014/main" id="{5F963A82-2B02-4F7C-A23F-8888124D0276}"/>
            </a:ext>
          </a:extLst>
        </xdr:cNvPr>
        <xdr:cNvSpPr txBox="1"/>
      </xdr:nvSpPr>
      <xdr:spPr>
        <a:xfrm>
          <a:off x="16678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628" name="TextBox 2627">
          <a:extLst>
            <a:ext uri="{FF2B5EF4-FFF2-40B4-BE49-F238E27FC236}">
              <a16:creationId xmlns:a16="http://schemas.microsoft.com/office/drawing/2014/main" id="{561FC712-6EBC-431C-8BFF-841F8C84254B}"/>
            </a:ext>
          </a:extLst>
        </xdr:cNvPr>
        <xdr:cNvSpPr txBox="1"/>
      </xdr:nvSpPr>
      <xdr:spPr>
        <a:xfrm>
          <a:off x="16659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629" name="TextBox 2628">
          <a:extLst>
            <a:ext uri="{FF2B5EF4-FFF2-40B4-BE49-F238E27FC236}">
              <a16:creationId xmlns:a16="http://schemas.microsoft.com/office/drawing/2014/main" id="{CA2EC243-C7A5-4CE7-B35F-2455D2BF8E17}"/>
            </a:ext>
          </a:extLst>
        </xdr:cNvPr>
        <xdr:cNvSpPr txBox="1"/>
      </xdr:nvSpPr>
      <xdr:spPr>
        <a:xfrm>
          <a:off x="16678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630" name="TextBox 2629">
          <a:extLst>
            <a:ext uri="{FF2B5EF4-FFF2-40B4-BE49-F238E27FC236}">
              <a16:creationId xmlns:a16="http://schemas.microsoft.com/office/drawing/2014/main" id="{8EFF74E4-5C4E-4567-8FC3-33F18FF06893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631" name="TextBox 2630">
          <a:extLst>
            <a:ext uri="{FF2B5EF4-FFF2-40B4-BE49-F238E27FC236}">
              <a16:creationId xmlns:a16="http://schemas.microsoft.com/office/drawing/2014/main" id="{55F75388-1048-421D-9268-779411D995AA}"/>
            </a:ext>
          </a:extLst>
        </xdr:cNvPr>
        <xdr:cNvSpPr txBox="1"/>
      </xdr:nvSpPr>
      <xdr:spPr>
        <a:xfrm>
          <a:off x="16659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632" name="TextBox 2631">
          <a:extLst>
            <a:ext uri="{FF2B5EF4-FFF2-40B4-BE49-F238E27FC236}">
              <a16:creationId xmlns:a16="http://schemas.microsoft.com/office/drawing/2014/main" id="{F8EA74FB-FF88-4F54-BAA6-846EFDCEBA70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633" name="TextBox 2632">
          <a:extLst>
            <a:ext uri="{FF2B5EF4-FFF2-40B4-BE49-F238E27FC236}">
              <a16:creationId xmlns:a16="http://schemas.microsoft.com/office/drawing/2014/main" id="{E74CD6E0-249E-4BEB-BEDF-1E23123B17B0}"/>
            </a:ext>
          </a:extLst>
        </xdr:cNvPr>
        <xdr:cNvSpPr txBox="1"/>
      </xdr:nvSpPr>
      <xdr:spPr>
        <a:xfrm>
          <a:off x="1665922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634" name="TextBox 2633">
          <a:extLst>
            <a:ext uri="{FF2B5EF4-FFF2-40B4-BE49-F238E27FC236}">
              <a16:creationId xmlns:a16="http://schemas.microsoft.com/office/drawing/2014/main" id="{BA330473-7110-4BD4-B127-DFBACF6D9253}"/>
            </a:ext>
          </a:extLst>
        </xdr:cNvPr>
        <xdr:cNvSpPr txBox="1"/>
      </xdr:nvSpPr>
      <xdr:spPr>
        <a:xfrm>
          <a:off x="16678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635" name="TextBox 2634">
          <a:extLst>
            <a:ext uri="{FF2B5EF4-FFF2-40B4-BE49-F238E27FC236}">
              <a16:creationId xmlns:a16="http://schemas.microsoft.com/office/drawing/2014/main" id="{25FB973D-7A77-4759-AAE1-3A41513285F4}"/>
            </a:ext>
          </a:extLst>
        </xdr:cNvPr>
        <xdr:cNvSpPr txBox="1"/>
      </xdr:nvSpPr>
      <xdr:spPr>
        <a:xfrm>
          <a:off x="16659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636" name="TextBox 2635">
          <a:extLst>
            <a:ext uri="{FF2B5EF4-FFF2-40B4-BE49-F238E27FC236}">
              <a16:creationId xmlns:a16="http://schemas.microsoft.com/office/drawing/2014/main" id="{8E048205-8AB8-43B9-9921-248EDA76EBC2}"/>
            </a:ext>
          </a:extLst>
        </xdr:cNvPr>
        <xdr:cNvSpPr txBox="1"/>
      </xdr:nvSpPr>
      <xdr:spPr>
        <a:xfrm>
          <a:off x="16678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637" name="TextBox 2636">
          <a:extLst>
            <a:ext uri="{FF2B5EF4-FFF2-40B4-BE49-F238E27FC236}">
              <a16:creationId xmlns:a16="http://schemas.microsoft.com/office/drawing/2014/main" id="{17B9C058-0C87-4043-85D6-8B76EEC0F6C8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638" name="TextBox 2637">
          <a:extLst>
            <a:ext uri="{FF2B5EF4-FFF2-40B4-BE49-F238E27FC236}">
              <a16:creationId xmlns:a16="http://schemas.microsoft.com/office/drawing/2014/main" id="{A39346CA-4FB0-42F4-9E64-FDE13BA84847}"/>
            </a:ext>
          </a:extLst>
        </xdr:cNvPr>
        <xdr:cNvSpPr txBox="1"/>
      </xdr:nvSpPr>
      <xdr:spPr>
        <a:xfrm>
          <a:off x="16659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639" name="TextBox 2638">
          <a:extLst>
            <a:ext uri="{FF2B5EF4-FFF2-40B4-BE49-F238E27FC236}">
              <a16:creationId xmlns:a16="http://schemas.microsoft.com/office/drawing/2014/main" id="{35837A1C-6AB3-454C-9434-BF9938F97D7B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640" name="TextBox 2639">
          <a:extLst>
            <a:ext uri="{FF2B5EF4-FFF2-40B4-BE49-F238E27FC236}">
              <a16:creationId xmlns:a16="http://schemas.microsoft.com/office/drawing/2014/main" id="{CE96DCB1-2461-4129-A49F-494962281660}"/>
            </a:ext>
          </a:extLst>
        </xdr:cNvPr>
        <xdr:cNvSpPr txBox="1"/>
      </xdr:nvSpPr>
      <xdr:spPr>
        <a:xfrm>
          <a:off x="1665922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641" name="TextBox 2640">
          <a:extLst>
            <a:ext uri="{FF2B5EF4-FFF2-40B4-BE49-F238E27FC236}">
              <a16:creationId xmlns:a16="http://schemas.microsoft.com/office/drawing/2014/main" id="{8C16282A-0DE6-403C-8C76-92542E1EFEC4}"/>
            </a:ext>
          </a:extLst>
        </xdr:cNvPr>
        <xdr:cNvSpPr txBox="1"/>
      </xdr:nvSpPr>
      <xdr:spPr>
        <a:xfrm>
          <a:off x="16678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642" name="TextBox 2641">
          <a:extLst>
            <a:ext uri="{FF2B5EF4-FFF2-40B4-BE49-F238E27FC236}">
              <a16:creationId xmlns:a16="http://schemas.microsoft.com/office/drawing/2014/main" id="{B04E393A-2695-42E5-88F6-C76D903195A7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643" name="TextBox 2642">
          <a:extLst>
            <a:ext uri="{FF2B5EF4-FFF2-40B4-BE49-F238E27FC236}">
              <a16:creationId xmlns:a16="http://schemas.microsoft.com/office/drawing/2014/main" id="{1227D1E6-6466-4841-9660-8F37E1C36112}"/>
            </a:ext>
          </a:extLst>
        </xdr:cNvPr>
        <xdr:cNvSpPr txBox="1"/>
      </xdr:nvSpPr>
      <xdr:spPr>
        <a:xfrm>
          <a:off x="16659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644" name="TextBox 2643">
          <a:extLst>
            <a:ext uri="{FF2B5EF4-FFF2-40B4-BE49-F238E27FC236}">
              <a16:creationId xmlns:a16="http://schemas.microsoft.com/office/drawing/2014/main" id="{43BF0133-9BAC-4117-9BFE-8D73CA1C02B8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645" name="TextBox 2644">
          <a:extLst>
            <a:ext uri="{FF2B5EF4-FFF2-40B4-BE49-F238E27FC236}">
              <a16:creationId xmlns:a16="http://schemas.microsoft.com/office/drawing/2014/main" id="{9909D076-07A0-4C18-982A-AC0C08F6E96A}"/>
            </a:ext>
          </a:extLst>
        </xdr:cNvPr>
        <xdr:cNvSpPr txBox="1"/>
      </xdr:nvSpPr>
      <xdr:spPr>
        <a:xfrm>
          <a:off x="1665922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646" name="TextBox 2645">
          <a:extLst>
            <a:ext uri="{FF2B5EF4-FFF2-40B4-BE49-F238E27FC236}">
              <a16:creationId xmlns:a16="http://schemas.microsoft.com/office/drawing/2014/main" id="{2288EA6D-6531-4610-AF36-E58A85D8A9DC}"/>
            </a:ext>
          </a:extLst>
        </xdr:cNvPr>
        <xdr:cNvSpPr txBox="1"/>
      </xdr:nvSpPr>
      <xdr:spPr>
        <a:xfrm>
          <a:off x="16678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647" name="TextBox 2646">
          <a:extLst>
            <a:ext uri="{FF2B5EF4-FFF2-40B4-BE49-F238E27FC236}">
              <a16:creationId xmlns:a16="http://schemas.microsoft.com/office/drawing/2014/main" id="{E88C61FD-6E52-4B6B-8E9C-60CB9C8207FA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648" name="TextBox 2647">
          <a:extLst>
            <a:ext uri="{FF2B5EF4-FFF2-40B4-BE49-F238E27FC236}">
              <a16:creationId xmlns:a16="http://schemas.microsoft.com/office/drawing/2014/main" id="{24054373-A4D9-4061-AACA-04245D6069BE}"/>
            </a:ext>
          </a:extLst>
        </xdr:cNvPr>
        <xdr:cNvSpPr txBox="1"/>
      </xdr:nvSpPr>
      <xdr:spPr>
        <a:xfrm>
          <a:off x="16659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649" name="TextBox 2648">
          <a:extLst>
            <a:ext uri="{FF2B5EF4-FFF2-40B4-BE49-F238E27FC236}">
              <a16:creationId xmlns:a16="http://schemas.microsoft.com/office/drawing/2014/main" id="{E4FA0D9E-61B3-477A-899A-32756C794DEB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650" name="TextBox 2649">
          <a:extLst>
            <a:ext uri="{FF2B5EF4-FFF2-40B4-BE49-F238E27FC236}">
              <a16:creationId xmlns:a16="http://schemas.microsoft.com/office/drawing/2014/main" id="{A931C585-4377-466D-87DE-D93411C4E0B7}"/>
            </a:ext>
          </a:extLst>
        </xdr:cNvPr>
        <xdr:cNvSpPr txBox="1"/>
      </xdr:nvSpPr>
      <xdr:spPr>
        <a:xfrm>
          <a:off x="1665922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651" name="TextBox 2650">
          <a:extLst>
            <a:ext uri="{FF2B5EF4-FFF2-40B4-BE49-F238E27FC236}">
              <a16:creationId xmlns:a16="http://schemas.microsoft.com/office/drawing/2014/main" id="{6E6001FE-EF17-45BE-A732-D11DC4720E92}"/>
            </a:ext>
          </a:extLst>
        </xdr:cNvPr>
        <xdr:cNvSpPr txBox="1"/>
      </xdr:nvSpPr>
      <xdr:spPr>
        <a:xfrm>
          <a:off x="16678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652" name="TextBox 2651">
          <a:extLst>
            <a:ext uri="{FF2B5EF4-FFF2-40B4-BE49-F238E27FC236}">
              <a16:creationId xmlns:a16="http://schemas.microsoft.com/office/drawing/2014/main" id="{45F19887-E130-42B4-A3FF-EE9C49BD2D03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653" name="TextBox 2652">
          <a:extLst>
            <a:ext uri="{FF2B5EF4-FFF2-40B4-BE49-F238E27FC236}">
              <a16:creationId xmlns:a16="http://schemas.microsoft.com/office/drawing/2014/main" id="{6EAD567F-3717-4F62-9EFC-9192AC78B691}"/>
            </a:ext>
          </a:extLst>
        </xdr:cNvPr>
        <xdr:cNvSpPr txBox="1"/>
      </xdr:nvSpPr>
      <xdr:spPr>
        <a:xfrm>
          <a:off x="16659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654" name="TextBox 2653">
          <a:extLst>
            <a:ext uri="{FF2B5EF4-FFF2-40B4-BE49-F238E27FC236}">
              <a16:creationId xmlns:a16="http://schemas.microsoft.com/office/drawing/2014/main" id="{53849666-EB6A-4306-9CC2-F4F27250D184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655" name="TextBox 2654">
          <a:extLst>
            <a:ext uri="{FF2B5EF4-FFF2-40B4-BE49-F238E27FC236}">
              <a16:creationId xmlns:a16="http://schemas.microsoft.com/office/drawing/2014/main" id="{432BCBE3-2843-4F16-8D47-978B016F70B8}"/>
            </a:ext>
          </a:extLst>
        </xdr:cNvPr>
        <xdr:cNvSpPr txBox="1"/>
      </xdr:nvSpPr>
      <xdr:spPr>
        <a:xfrm>
          <a:off x="1665922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656" name="TextBox 2655">
          <a:extLst>
            <a:ext uri="{FF2B5EF4-FFF2-40B4-BE49-F238E27FC236}">
              <a16:creationId xmlns:a16="http://schemas.microsoft.com/office/drawing/2014/main" id="{D5EE0722-0FE0-4BDF-A1E3-C5E5EB692BEB}"/>
            </a:ext>
          </a:extLst>
        </xdr:cNvPr>
        <xdr:cNvSpPr txBox="1"/>
      </xdr:nvSpPr>
      <xdr:spPr>
        <a:xfrm>
          <a:off x="16678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657" name="TextBox 2656">
          <a:extLst>
            <a:ext uri="{FF2B5EF4-FFF2-40B4-BE49-F238E27FC236}">
              <a16:creationId xmlns:a16="http://schemas.microsoft.com/office/drawing/2014/main" id="{94688C87-9A17-4B86-BBB6-63BE44FA46FF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658" name="TextBox 2657">
          <a:extLst>
            <a:ext uri="{FF2B5EF4-FFF2-40B4-BE49-F238E27FC236}">
              <a16:creationId xmlns:a16="http://schemas.microsoft.com/office/drawing/2014/main" id="{6C6A6EDA-8EAE-4B9F-A5D8-454B7E2E2798}"/>
            </a:ext>
          </a:extLst>
        </xdr:cNvPr>
        <xdr:cNvSpPr txBox="1"/>
      </xdr:nvSpPr>
      <xdr:spPr>
        <a:xfrm>
          <a:off x="16659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659" name="TextBox 2658">
          <a:extLst>
            <a:ext uri="{FF2B5EF4-FFF2-40B4-BE49-F238E27FC236}">
              <a16:creationId xmlns:a16="http://schemas.microsoft.com/office/drawing/2014/main" id="{5B000616-9429-4AC4-9835-6664835A37A5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660" name="TextBox 2659">
          <a:extLst>
            <a:ext uri="{FF2B5EF4-FFF2-40B4-BE49-F238E27FC236}">
              <a16:creationId xmlns:a16="http://schemas.microsoft.com/office/drawing/2014/main" id="{84ED7BCD-DBDA-4E5F-B6B8-2F37984DCAE1}"/>
            </a:ext>
          </a:extLst>
        </xdr:cNvPr>
        <xdr:cNvSpPr txBox="1"/>
      </xdr:nvSpPr>
      <xdr:spPr>
        <a:xfrm>
          <a:off x="1665922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661" name="TextBox 2660">
          <a:extLst>
            <a:ext uri="{FF2B5EF4-FFF2-40B4-BE49-F238E27FC236}">
              <a16:creationId xmlns:a16="http://schemas.microsoft.com/office/drawing/2014/main" id="{6E793FFF-3A98-4FE7-83E6-0B5145549FFF}"/>
            </a:ext>
          </a:extLst>
        </xdr:cNvPr>
        <xdr:cNvSpPr txBox="1"/>
      </xdr:nvSpPr>
      <xdr:spPr>
        <a:xfrm>
          <a:off x="16678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662" name="TextBox 2661">
          <a:extLst>
            <a:ext uri="{FF2B5EF4-FFF2-40B4-BE49-F238E27FC236}">
              <a16:creationId xmlns:a16="http://schemas.microsoft.com/office/drawing/2014/main" id="{EE5BA459-68CA-4FAA-917D-6E1837E7FE15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663" name="TextBox 2662">
          <a:extLst>
            <a:ext uri="{FF2B5EF4-FFF2-40B4-BE49-F238E27FC236}">
              <a16:creationId xmlns:a16="http://schemas.microsoft.com/office/drawing/2014/main" id="{7CE4589D-2F70-4E32-9FCB-768D6EC6C543}"/>
            </a:ext>
          </a:extLst>
        </xdr:cNvPr>
        <xdr:cNvSpPr txBox="1"/>
      </xdr:nvSpPr>
      <xdr:spPr>
        <a:xfrm>
          <a:off x="16659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664" name="TextBox 2663">
          <a:extLst>
            <a:ext uri="{FF2B5EF4-FFF2-40B4-BE49-F238E27FC236}">
              <a16:creationId xmlns:a16="http://schemas.microsoft.com/office/drawing/2014/main" id="{654106F1-9048-4445-B3CD-7040AD9B1AB6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665" name="TextBox 2664">
          <a:extLst>
            <a:ext uri="{FF2B5EF4-FFF2-40B4-BE49-F238E27FC236}">
              <a16:creationId xmlns:a16="http://schemas.microsoft.com/office/drawing/2014/main" id="{9982E28D-4841-4835-B987-F4CA77EE72E3}"/>
            </a:ext>
          </a:extLst>
        </xdr:cNvPr>
        <xdr:cNvSpPr txBox="1"/>
      </xdr:nvSpPr>
      <xdr:spPr>
        <a:xfrm>
          <a:off x="1665922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666" name="TextBox 2665">
          <a:extLst>
            <a:ext uri="{FF2B5EF4-FFF2-40B4-BE49-F238E27FC236}">
              <a16:creationId xmlns:a16="http://schemas.microsoft.com/office/drawing/2014/main" id="{93C722DF-2A7C-473A-B292-CE0257E532A2}"/>
            </a:ext>
          </a:extLst>
        </xdr:cNvPr>
        <xdr:cNvSpPr txBox="1"/>
      </xdr:nvSpPr>
      <xdr:spPr>
        <a:xfrm>
          <a:off x="16678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667" name="TextBox 2666">
          <a:extLst>
            <a:ext uri="{FF2B5EF4-FFF2-40B4-BE49-F238E27FC236}">
              <a16:creationId xmlns:a16="http://schemas.microsoft.com/office/drawing/2014/main" id="{263828F4-D140-47D9-BA56-A8AEF52478AC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668" name="TextBox 2667">
          <a:extLst>
            <a:ext uri="{FF2B5EF4-FFF2-40B4-BE49-F238E27FC236}">
              <a16:creationId xmlns:a16="http://schemas.microsoft.com/office/drawing/2014/main" id="{71800142-75BA-4DA1-81C8-C6A8989C7947}"/>
            </a:ext>
          </a:extLst>
        </xdr:cNvPr>
        <xdr:cNvSpPr txBox="1"/>
      </xdr:nvSpPr>
      <xdr:spPr>
        <a:xfrm>
          <a:off x="16659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669" name="TextBox 2668">
          <a:extLst>
            <a:ext uri="{FF2B5EF4-FFF2-40B4-BE49-F238E27FC236}">
              <a16:creationId xmlns:a16="http://schemas.microsoft.com/office/drawing/2014/main" id="{A29C131E-C4E0-4BBA-ADB4-E816C3E62EF2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670" name="TextBox 2669">
          <a:extLst>
            <a:ext uri="{FF2B5EF4-FFF2-40B4-BE49-F238E27FC236}">
              <a16:creationId xmlns:a16="http://schemas.microsoft.com/office/drawing/2014/main" id="{FA00B973-4A2A-40E0-B437-8FA6E42A77A8}"/>
            </a:ext>
          </a:extLst>
        </xdr:cNvPr>
        <xdr:cNvSpPr txBox="1"/>
      </xdr:nvSpPr>
      <xdr:spPr>
        <a:xfrm>
          <a:off x="1665922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671" name="TextBox 2670">
          <a:extLst>
            <a:ext uri="{FF2B5EF4-FFF2-40B4-BE49-F238E27FC236}">
              <a16:creationId xmlns:a16="http://schemas.microsoft.com/office/drawing/2014/main" id="{BF2011A7-A94D-494C-9B20-1D8BEEF7C8D3}"/>
            </a:ext>
          </a:extLst>
        </xdr:cNvPr>
        <xdr:cNvSpPr txBox="1"/>
      </xdr:nvSpPr>
      <xdr:spPr>
        <a:xfrm>
          <a:off x="16678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672" name="TextBox 2671">
          <a:extLst>
            <a:ext uri="{FF2B5EF4-FFF2-40B4-BE49-F238E27FC236}">
              <a16:creationId xmlns:a16="http://schemas.microsoft.com/office/drawing/2014/main" id="{426D6DDD-976B-44D7-B16C-B68A75A88C3D}"/>
            </a:ext>
          </a:extLst>
        </xdr:cNvPr>
        <xdr:cNvSpPr txBox="1"/>
      </xdr:nvSpPr>
      <xdr:spPr>
        <a:xfrm>
          <a:off x="16659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673" name="TextBox 2672">
          <a:extLst>
            <a:ext uri="{FF2B5EF4-FFF2-40B4-BE49-F238E27FC236}">
              <a16:creationId xmlns:a16="http://schemas.microsoft.com/office/drawing/2014/main" id="{299EEAA8-B261-47A3-B703-76D7671B616C}"/>
            </a:ext>
          </a:extLst>
        </xdr:cNvPr>
        <xdr:cNvSpPr txBox="1"/>
      </xdr:nvSpPr>
      <xdr:spPr>
        <a:xfrm>
          <a:off x="16678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674" name="TextBox 2673">
          <a:extLst>
            <a:ext uri="{FF2B5EF4-FFF2-40B4-BE49-F238E27FC236}">
              <a16:creationId xmlns:a16="http://schemas.microsoft.com/office/drawing/2014/main" id="{DBFACD21-233C-43D7-9CB9-42E7CAAA47AE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675" name="TextBox 2674">
          <a:extLst>
            <a:ext uri="{FF2B5EF4-FFF2-40B4-BE49-F238E27FC236}">
              <a16:creationId xmlns:a16="http://schemas.microsoft.com/office/drawing/2014/main" id="{27B408C3-2915-4BFF-B5D9-CECDD729E2F2}"/>
            </a:ext>
          </a:extLst>
        </xdr:cNvPr>
        <xdr:cNvSpPr txBox="1"/>
      </xdr:nvSpPr>
      <xdr:spPr>
        <a:xfrm>
          <a:off x="16659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676" name="TextBox 2675">
          <a:extLst>
            <a:ext uri="{FF2B5EF4-FFF2-40B4-BE49-F238E27FC236}">
              <a16:creationId xmlns:a16="http://schemas.microsoft.com/office/drawing/2014/main" id="{3C2EBDF7-9BB3-495E-B47D-678A36E1D02C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677" name="TextBox 2676">
          <a:extLst>
            <a:ext uri="{FF2B5EF4-FFF2-40B4-BE49-F238E27FC236}">
              <a16:creationId xmlns:a16="http://schemas.microsoft.com/office/drawing/2014/main" id="{2FED4AE0-09EE-4FC2-9570-2573EB083720}"/>
            </a:ext>
          </a:extLst>
        </xdr:cNvPr>
        <xdr:cNvSpPr txBox="1"/>
      </xdr:nvSpPr>
      <xdr:spPr>
        <a:xfrm>
          <a:off x="1665922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678" name="TextBox 2677">
          <a:extLst>
            <a:ext uri="{FF2B5EF4-FFF2-40B4-BE49-F238E27FC236}">
              <a16:creationId xmlns:a16="http://schemas.microsoft.com/office/drawing/2014/main" id="{9367BA2E-71CF-4A35-B8CC-C7A9B82BBDAF}"/>
            </a:ext>
          </a:extLst>
        </xdr:cNvPr>
        <xdr:cNvSpPr txBox="1"/>
      </xdr:nvSpPr>
      <xdr:spPr>
        <a:xfrm>
          <a:off x="16678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679" name="TextBox 2678">
          <a:extLst>
            <a:ext uri="{FF2B5EF4-FFF2-40B4-BE49-F238E27FC236}">
              <a16:creationId xmlns:a16="http://schemas.microsoft.com/office/drawing/2014/main" id="{27F1888C-C772-4D7D-BC22-581E80CCB3A2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680" name="TextBox 2679">
          <a:extLst>
            <a:ext uri="{FF2B5EF4-FFF2-40B4-BE49-F238E27FC236}">
              <a16:creationId xmlns:a16="http://schemas.microsoft.com/office/drawing/2014/main" id="{AD85C2AD-7705-4E57-864F-EF9F3A63EDDC}"/>
            </a:ext>
          </a:extLst>
        </xdr:cNvPr>
        <xdr:cNvSpPr txBox="1"/>
      </xdr:nvSpPr>
      <xdr:spPr>
        <a:xfrm>
          <a:off x="16659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681" name="TextBox 2680">
          <a:extLst>
            <a:ext uri="{FF2B5EF4-FFF2-40B4-BE49-F238E27FC236}">
              <a16:creationId xmlns:a16="http://schemas.microsoft.com/office/drawing/2014/main" id="{2672F8BC-0DCD-4DD8-BD2F-CF3C457C64C1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682" name="TextBox 2681">
          <a:extLst>
            <a:ext uri="{FF2B5EF4-FFF2-40B4-BE49-F238E27FC236}">
              <a16:creationId xmlns:a16="http://schemas.microsoft.com/office/drawing/2014/main" id="{6596F361-B422-416E-AD96-D1F90DFDED12}"/>
            </a:ext>
          </a:extLst>
        </xdr:cNvPr>
        <xdr:cNvSpPr txBox="1"/>
      </xdr:nvSpPr>
      <xdr:spPr>
        <a:xfrm>
          <a:off x="1665922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683" name="TextBox 2682">
          <a:extLst>
            <a:ext uri="{FF2B5EF4-FFF2-40B4-BE49-F238E27FC236}">
              <a16:creationId xmlns:a16="http://schemas.microsoft.com/office/drawing/2014/main" id="{03809682-B59E-4190-942F-E0A870C3F26C}"/>
            </a:ext>
          </a:extLst>
        </xdr:cNvPr>
        <xdr:cNvSpPr txBox="1"/>
      </xdr:nvSpPr>
      <xdr:spPr>
        <a:xfrm>
          <a:off x="16678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684" name="TextBox 2683">
          <a:extLst>
            <a:ext uri="{FF2B5EF4-FFF2-40B4-BE49-F238E27FC236}">
              <a16:creationId xmlns:a16="http://schemas.microsoft.com/office/drawing/2014/main" id="{FF84DDAB-FC46-4515-A095-67A30B3C3B03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685" name="TextBox 2684">
          <a:extLst>
            <a:ext uri="{FF2B5EF4-FFF2-40B4-BE49-F238E27FC236}">
              <a16:creationId xmlns:a16="http://schemas.microsoft.com/office/drawing/2014/main" id="{27DF19AB-9F64-4AFF-8DBA-7055E2AD409D}"/>
            </a:ext>
          </a:extLst>
        </xdr:cNvPr>
        <xdr:cNvSpPr txBox="1"/>
      </xdr:nvSpPr>
      <xdr:spPr>
        <a:xfrm>
          <a:off x="16659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686" name="TextBox 2685">
          <a:extLst>
            <a:ext uri="{FF2B5EF4-FFF2-40B4-BE49-F238E27FC236}">
              <a16:creationId xmlns:a16="http://schemas.microsoft.com/office/drawing/2014/main" id="{764A527F-76A7-4AAA-98BE-3AFDC3A41A3D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687" name="TextBox 2686">
          <a:extLst>
            <a:ext uri="{FF2B5EF4-FFF2-40B4-BE49-F238E27FC236}">
              <a16:creationId xmlns:a16="http://schemas.microsoft.com/office/drawing/2014/main" id="{D1E715BC-EA78-44A6-B454-44F483C5B34A}"/>
            </a:ext>
          </a:extLst>
        </xdr:cNvPr>
        <xdr:cNvSpPr txBox="1"/>
      </xdr:nvSpPr>
      <xdr:spPr>
        <a:xfrm>
          <a:off x="1665922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688" name="TextBox 2687">
          <a:extLst>
            <a:ext uri="{FF2B5EF4-FFF2-40B4-BE49-F238E27FC236}">
              <a16:creationId xmlns:a16="http://schemas.microsoft.com/office/drawing/2014/main" id="{6468749D-AB3C-4046-8A94-6618F4DBEC25}"/>
            </a:ext>
          </a:extLst>
        </xdr:cNvPr>
        <xdr:cNvSpPr txBox="1"/>
      </xdr:nvSpPr>
      <xdr:spPr>
        <a:xfrm>
          <a:off x="16678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689" name="TextBox 2688">
          <a:extLst>
            <a:ext uri="{FF2B5EF4-FFF2-40B4-BE49-F238E27FC236}">
              <a16:creationId xmlns:a16="http://schemas.microsoft.com/office/drawing/2014/main" id="{31815DB0-CA38-4747-8896-8ADE449BF116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690" name="TextBox 2689">
          <a:extLst>
            <a:ext uri="{FF2B5EF4-FFF2-40B4-BE49-F238E27FC236}">
              <a16:creationId xmlns:a16="http://schemas.microsoft.com/office/drawing/2014/main" id="{D573743C-1C55-40B3-B5EF-CF455CF309CA}"/>
            </a:ext>
          </a:extLst>
        </xdr:cNvPr>
        <xdr:cNvSpPr txBox="1"/>
      </xdr:nvSpPr>
      <xdr:spPr>
        <a:xfrm>
          <a:off x="16659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691" name="TextBox 2690">
          <a:extLst>
            <a:ext uri="{FF2B5EF4-FFF2-40B4-BE49-F238E27FC236}">
              <a16:creationId xmlns:a16="http://schemas.microsoft.com/office/drawing/2014/main" id="{9A649A19-633B-4FF0-9CDA-5DF7DDADF581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692" name="TextBox 2691">
          <a:extLst>
            <a:ext uri="{FF2B5EF4-FFF2-40B4-BE49-F238E27FC236}">
              <a16:creationId xmlns:a16="http://schemas.microsoft.com/office/drawing/2014/main" id="{8C8CB4B9-77B6-4A28-897B-085C227717E3}"/>
            </a:ext>
          </a:extLst>
        </xdr:cNvPr>
        <xdr:cNvSpPr txBox="1"/>
      </xdr:nvSpPr>
      <xdr:spPr>
        <a:xfrm>
          <a:off x="1665922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693" name="TextBox 2692">
          <a:extLst>
            <a:ext uri="{FF2B5EF4-FFF2-40B4-BE49-F238E27FC236}">
              <a16:creationId xmlns:a16="http://schemas.microsoft.com/office/drawing/2014/main" id="{D710AF9E-3837-4B71-AB7B-F2297454C982}"/>
            </a:ext>
          </a:extLst>
        </xdr:cNvPr>
        <xdr:cNvSpPr txBox="1"/>
      </xdr:nvSpPr>
      <xdr:spPr>
        <a:xfrm>
          <a:off x="16678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694" name="TextBox 2693">
          <a:extLst>
            <a:ext uri="{FF2B5EF4-FFF2-40B4-BE49-F238E27FC236}">
              <a16:creationId xmlns:a16="http://schemas.microsoft.com/office/drawing/2014/main" id="{F8F50EAF-3AD8-4D5A-99F0-34DC933902CA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695" name="TextBox 2694">
          <a:extLst>
            <a:ext uri="{FF2B5EF4-FFF2-40B4-BE49-F238E27FC236}">
              <a16:creationId xmlns:a16="http://schemas.microsoft.com/office/drawing/2014/main" id="{07FF875F-F2E0-4CAC-94F6-17037091AC20}"/>
            </a:ext>
          </a:extLst>
        </xdr:cNvPr>
        <xdr:cNvSpPr txBox="1"/>
      </xdr:nvSpPr>
      <xdr:spPr>
        <a:xfrm>
          <a:off x="16659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696" name="TextBox 2695">
          <a:extLst>
            <a:ext uri="{FF2B5EF4-FFF2-40B4-BE49-F238E27FC236}">
              <a16:creationId xmlns:a16="http://schemas.microsoft.com/office/drawing/2014/main" id="{FBE05E6E-7AAD-4B5B-9D19-EE6C424A1FFB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697" name="TextBox 2696">
          <a:extLst>
            <a:ext uri="{FF2B5EF4-FFF2-40B4-BE49-F238E27FC236}">
              <a16:creationId xmlns:a16="http://schemas.microsoft.com/office/drawing/2014/main" id="{781F0BFC-F45E-4E70-AA68-6ABA0522E805}"/>
            </a:ext>
          </a:extLst>
        </xdr:cNvPr>
        <xdr:cNvSpPr txBox="1"/>
      </xdr:nvSpPr>
      <xdr:spPr>
        <a:xfrm>
          <a:off x="1665922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698" name="TextBox 2697">
          <a:extLst>
            <a:ext uri="{FF2B5EF4-FFF2-40B4-BE49-F238E27FC236}">
              <a16:creationId xmlns:a16="http://schemas.microsoft.com/office/drawing/2014/main" id="{CA4B5DD0-4A24-4CD9-B1B4-95121471760E}"/>
            </a:ext>
          </a:extLst>
        </xdr:cNvPr>
        <xdr:cNvSpPr txBox="1"/>
      </xdr:nvSpPr>
      <xdr:spPr>
        <a:xfrm>
          <a:off x="16678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699" name="TextBox 2698">
          <a:extLst>
            <a:ext uri="{FF2B5EF4-FFF2-40B4-BE49-F238E27FC236}">
              <a16:creationId xmlns:a16="http://schemas.microsoft.com/office/drawing/2014/main" id="{DBA7A84F-E291-49B0-BB73-5CD1E4EFA910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700" name="TextBox 2699">
          <a:extLst>
            <a:ext uri="{FF2B5EF4-FFF2-40B4-BE49-F238E27FC236}">
              <a16:creationId xmlns:a16="http://schemas.microsoft.com/office/drawing/2014/main" id="{17F96082-338D-417A-9B76-272BE7C4F3AB}"/>
            </a:ext>
          </a:extLst>
        </xdr:cNvPr>
        <xdr:cNvSpPr txBox="1"/>
      </xdr:nvSpPr>
      <xdr:spPr>
        <a:xfrm>
          <a:off x="16659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701" name="TextBox 2700">
          <a:extLst>
            <a:ext uri="{FF2B5EF4-FFF2-40B4-BE49-F238E27FC236}">
              <a16:creationId xmlns:a16="http://schemas.microsoft.com/office/drawing/2014/main" id="{98A9EA7E-3906-47D0-A0AC-BA05B2FD3441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702" name="TextBox 2701">
          <a:extLst>
            <a:ext uri="{FF2B5EF4-FFF2-40B4-BE49-F238E27FC236}">
              <a16:creationId xmlns:a16="http://schemas.microsoft.com/office/drawing/2014/main" id="{4DC9F874-7847-4049-99C4-ACA933194A21}"/>
            </a:ext>
          </a:extLst>
        </xdr:cNvPr>
        <xdr:cNvSpPr txBox="1"/>
      </xdr:nvSpPr>
      <xdr:spPr>
        <a:xfrm>
          <a:off x="1665922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703" name="TextBox 2702">
          <a:extLst>
            <a:ext uri="{FF2B5EF4-FFF2-40B4-BE49-F238E27FC236}">
              <a16:creationId xmlns:a16="http://schemas.microsoft.com/office/drawing/2014/main" id="{CECE4C05-879B-4BCD-8697-BD3FA01B0F3E}"/>
            </a:ext>
          </a:extLst>
        </xdr:cNvPr>
        <xdr:cNvSpPr txBox="1"/>
      </xdr:nvSpPr>
      <xdr:spPr>
        <a:xfrm>
          <a:off x="16678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704" name="TextBox 2703">
          <a:extLst>
            <a:ext uri="{FF2B5EF4-FFF2-40B4-BE49-F238E27FC236}">
              <a16:creationId xmlns:a16="http://schemas.microsoft.com/office/drawing/2014/main" id="{B8245FD5-41BB-496D-8FB7-AED35371067B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705" name="TextBox 2704">
          <a:extLst>
            <a:ext uri="{FF2B5EF4-FFF2-40B4-BE49-F238E27FC236}">
              <a16:creationId xmlns:a16="http://schemas.microsoft.com/office/drawing/2014/main" id="{E97BE36C-057D-4BD3-A381-83901281CA04}"/>
            </a:ext>
          </a:extLst>
        </xdr:cNvPr>
        <xdr:cNvSpPr txBox="1"/>
      </xdr:nvSpPr>
      <xdr:spPr>
        <a:xfrm>
          <a:off x="16659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706" name="TextBox 2705">
          <a:extLst>
            <a:ext uri="{FF2B5EF4-FFF2-40B4-BE49-F238E27FC236}">
              <a16:creationId xmlns:a16="http://schemas.microsoft.com/office/drawing/2014/main" id="{3CA3B794-678B-4F79-9DDC-B8F316A24E25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707" name="TextBox 2706">
          <a:extLst>
            <a:ext uri="{FF2B5EF4-FFF2-40B4-BE49-F238E27FC236}">
              <a16:creationId xmlns:a16="http://schemas.microsoft.com/office/drawing/2014/main" id="{F9135A37-4CD2-420C-83EF-1350BEBBD903}"/>
            </a:ext>
          </a:extLst>
        </xdr:cNvPr>
        <xdr:cNvSpPr txBox="1"/>
      </xdr:nvSpPr>
      <xdr:spPr>
        <a:xfrm>
          <a:off x="1665922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708" name="TextBox 2707">
          <a:extLst>
            <a:ext uri="{FF2B5EF4-FFF2-40B4-BE49-F238E27FC236}">
              <a16:creationId xmlns:a16="http://schemas.microsoft.com/office/drawing/2014/main" id="{19044C6B-ED87-42D7-B862-38AD009613A2}"/>
            </a:ext>
          </a:extLst>
        </xdr:cNvPr>
        <xdr:cNvSpPr txBox="1"/>
      </xdr:nvSpPr>
      <xdr:spPr>
        <a:xfrm>
          <a:off x="16678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709" name="TextBox 2708">
          <a:extLst>
            <a:ext uri="{FF2B5EF4-FFF2-40B4-BE49-F238E27FC236}">
              <a16:creationId xmlns:a16="http://schemas.microsoft.com/office/drawing/2014/main" id="{48842CA6-A435-492D-A0AC-DBD0298E7F93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710" name="TextBox 2709">
          <a:extLst>
            <a:ext uri="{FF2B5EF4-FFF2-40B4-BE49-F238E27FC236}">
              <a16:creationId xmlns:a16="http://schemas.microsoft.com/office/drawing/2014/main" id="{BB02E67C-C969-4118-9456-DFA8BC8541F0}"/>
            </a:ext>
          </a:extLst>
        </xdr:cNvPr>
        <xdr:cNvSpPr txBox="1"/>
      </xdr:nvSpPr>
      <xdr:spPr>
        <a:xfrm>
          <a:off x="16659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711" name="TextBox 2710">
          <a:extLst>
            <a:ext uri="{FF2B5EF4-FFF2-40B4-BE49-F238E27FC236}">
              <a16:creationId xmlns:a16="http://schemas.microsoft.com/office/drawing/2014/main" id="{FD3DDD7D-6F9D-4BFC-87E7-06E46B1D75C1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712" name="TextBox 2711">
          <a:extLst>
            <a:ext uri="{FF2B5EF4-FFF2-40B4-BE49-F238E27FC236}">
              <a16:creationId xmlns:a16="http://schemas.microsoft.com/office/drawing/2014/main" id="{1FBE4753-9612-475D-A3AF-F51C55D8AAEA}"/>
            </a:ext>
          </a:extLst>
        </xdr:cNvPr>
        <xdr:cNvSpPr txBox="1"/>
      </xdr:nvSpPr>
      <xdr:spPr>
        <a:xfrm>
          <a:off x="1665922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713" name="TextBox 2712">
          <a:extLst>
            <a:ext uri="{FF2B5EF4-FFF2-40B4-BE49-F238E27FC236}">
              <a16:creationId xmlns:a16="http://schemas.microsoft.com/office/drawing/2014/main" id="{BE8C3BFE-461A-44BD-9E82-C02791F9F058}"/>
            </a:ext>
          </a:extLst>
        </xdr:cNvPr>
        <xdr:cNvSpPr txBox="1"/>
      </xdr:nvSpPr>
      <xdr:spPr>
        <a:xfrm>
          <a:off x="16678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714" name="TextBox 2713">
          <a:extLst>
            <a:ext uri="{FF2B5EF4-FFF2-40B4-BE49-F238E27FC236}">
              <a16:creationId xmlns:a16="http://schemas.microsoft.com/office/drawing/2014/main" id="{29AAA45E-EC42-4C01-84AB-AF98E916CD78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715" name="TextBox 2714">
          <a:extLst>
            <a:ext uri="{FF2B5EF4-FFF2-40B4-BE49-F238E27FC236}">
              <a16:creationId xmlns:a16="http://schemas.microsoft.com/office/drawing/2014/main" id="{3B92C09B-1E3F-40A1-B392-3E2D2477A9BF}"/>
            </a:ext>
          </a:extLst>
        </xdr:cNvPr>
        <xdr:cNvSpPr txBox="1"/>
      </xdr:nvSpPr>
      <xdr:spPr>
        <a:xfrm>
          <a:off x="16659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716" name="TextBox 2715">
          <a:extLst>
            <a:ext uri="{FF2B5EF4-FFF2-40B4-BE49-F238E27FC236}">
              <a16:creationId xmlns:a16="http://schemas.microsoft.com/office/drawing/2014/main" id="{6B637649-A060-4543-9C33-B6B90AEEDF7B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717" name="TextBox 2716">
          <a:extLst>
            <a:ext uri="{FF2B5EF4-FFF2-40B4-BE49-F238E27FC236}">
              <a16:creationId xmlns:a16="http://schemas.microsoft.com/office/drawing/2014/main" id="{46D2240F-7228-429E-9455-F64D9F759695}"/>
            </a:ext>
          </a:extLst>
        </xdr:cNvPr>
        <xdr:cNvSpPr txBox="1"/>
      </xdr:nvSpPr>
      <xdr:spPr>
        <a:xfrm>
          <a:off x="1665922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718" name="TextBox 2717">
          <a:extLst>
            <a:ext uri="{FF2B5EF4-FFF2-40B4-BE49-F238E27FC236}">
              <a16:creationId xmlns:a16="http://schemas.microsoft.com/office/drawing/2014/main" id="{B9975CC0-7B87-4155-A865-AABF744D13A1}"/>
            </a:ext>
          </a:extLst>
        </xdr:cNvPr>
        <xdr:cNvSpPr txBox="1"/>
      </xdr:nvSpPr>
      <xdr:spPr>
        <a:xfrm>
          <a:off x="16678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719" name="TextBox 2718">
          <a:extLst>
            <a:ext uri="{FF2B5EF4-FFF2-40B4-BE49-F238E27FC236}">
              <a16:creationId xmlns:a16="http://schemas.microsoft.com/office/drawing/2014/main" id="{25D539A3-954B-44B2-AC5C-E9F9483216F9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720" name="TextBox 2719">
          <a:extLst>
            <a:ext uri="{FF2B5EF4-FFF2-40B4-BE49-F238E27FC236}">
              <a16:creationId xmlns:a16="http://schemas.microsoft.com/office/drawing/2014/main" id="{A0F51B2B-0BAE-40AB-A383-0CE5612A7EB3}"/>
            </a:ext>
          </a:extLst>
        </xdr:cNvPr>
        <xdr:cNvSpPr txBox="1"/>
      </xdr:nvSpPr>
      <xdr:spPr>
        <a:xfrm>
          <a:off x="16659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721" name="TextBox 2720">
          <a:extLst>
            <a:ext uri="{FF2B5EF4-FFF2-40B4-BE49-F238E27FC236}">
              <a16:creationId xmlns:a16="http://schemas.microsoft.com/office/drawing/2014/main" id="{3465A996-0D0C-4936-A1BA-1862A1CC9331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722" name="TextBox 2721">
          <a:extLst>
            <a:ext uri="{FF2B5EF4-FFF2-40B4-BE49-F238E27FC236}">
              <a16:creationId xmlns:a16="http://schemas.microsoft.com/office/drawing/2014/main" id="{48FBA491-56DC-45CE-956B-14677D1210BE}"/>
            </a:ext>
          </a:extLst>
        </xdr:cNvPr>
        <xdr:cNvSpPr txBox="1"/>
      </xdr:nvSpPr>
      <xdr:spPr>
        <a:xfrm>
          <a:off x="1665922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723" name="TextBox 2722">
          <a:extLst>
            <a:ext uri="{FF2B5EF4-FFF2-40B4-BE49-F238E27FC236}">
              <a16:creationId xmlns:a16="http://schemas.microsoft.com/office/drawing/2014/main" id="{B6AA4E10-AC5E-492F-8CD0-C0AC017259B2}"/>
            </a:ext>
          </a:extLst>
        </xdr:cNvPr>
        <xdr:cNvSpPr txBox="1"/>
      </xdr:nvSpPr>
      <xdr:spPr>
        <a:xfrm>
          <a:off x="16678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724" name="TextBox 2723">
          <a:extLst>
            <a:ext uri="{FF2B5EF4-FFF2-40B4-BE49-F238E27FC236}">
              <a16:creationId xmlns:a16="http://schemas.microsoft.com/office/drawing/2014/main" id="{D5CBCC9C-C557-4014-9535-E80D611536F8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725" name="TextBox 2724">
          <a:extLst>
            <a:ext uri="{FF2B5EF4-FFF2-40B4-BE49-F238E27FC236}">
              <a16:creationId xmlns:a16="http://schemas.microsoft.com/office/drawing/2014/main" id="{C2F232B4-88C4-4543-BE8B-C548367C783E}"/>
            </a:ext>
          </a:extLst>
        </xdr:cNvPr>
        <xdr:cNvSpPr txBox="1"/>
      </xdr:nvSpPr>
      <xdr:spPr>
        <a:xfrm>
          <a:off x="16659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726" name="TextBox 2725">
          <a:extLst>
            <a:ext uri="{FF2B5EF4-FFF2-40B4-BE49-F238E27FC236}">
              <a16:creationId xmlns:a16="http://schemas.microsoft.com/office/drawing/2014/main" id="{6707F641-13C7-4B03-8DCA-249D90299FD5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727" name="TextBox 2726">
          <a:extLst>
            <a:ext uri="{FF2B5EF4-FFF2-40B4-BE49-F238E27FC236}">
              <a16:creationId xmlns:a16="http://schemas.microsoft.com/office/drawing/2014/main" id="{A802C0A3-4A3A-4129-97E7-DA86EE521F02}"/>
            </a:ext>
          </a:extLst>
        </xdr:cNvPr>
        <xdr:cNvSpPr txBox="1"/>
      </xdr:nvSpPr>
      <xdr:spPr>
        <a:xfrm>
          <a:off x="1665922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728" name="TextBox 2727">
          <a:extLst>
            <a:ext uri="{FF2B5EF4-FFF2-40B4-BE49-F238E27FC236}">
              <a16:creationId xmlns:a16="http://schemas.microsoft.com/office/drawing/2014/main" id="{6C209775-B163-47BF-BB68-9A976F099843}"/>
            </a:ext>
          </a:extLst>
        </xdr:cNvPr>
        <xdr:cNvSpPr txBox="1"/>
      </xdr:nvSpPr>
      <xdr:spPr>
        <a:xfrm>
          <a:off x="16678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729" name="TextBox 2728">
          <a:extLst>
            <a:ext uri="{FF2B5EF4-FFF2-40B4-BE49-F238E27FC236}">
              <a16:creationId xmlns:a16="http://schemas.microsoft.com/office/drawing/2014/main" id="{8E831DFF-9141-4CD8-86FB-2A575823785E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730" name="TextBox 2729">
          <a:extLst>
            <a:ext uri="{FF2B5EF4-FFF2-40B4-BE49-F238E27FC236}">
              <a16:creationId xmlns:a16="http://schemas.microsoft.com/office/drawing/2014/main" id="{6B7A85D7-621F-4530-BCAA-C181FC90F232}"/>
            </a:ext>
          </a:extLst>
        </xdr:cNvPr>
        <xdr:cNvSpPr txBox="1"/>
      </xdr:nvSpPr>
      <xdr:spPr>
        <a:xfrm>
          <a:off x="16659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731" name="TextBox 2730">
          <a:extLst>
            <a:ext uri="{FF2B5EF4-FFF2-40B4-BE49-F238E27FC236}">
              <a16:creationId xmlns:a16="http://schemas.microsoft.com/office/drawing/2014/main" id="{CF4BEE8A-DBAE-4398-B10E-134F02AC6E00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732" name="TextBox 2731">
          <a:extLst>
            <a:ext uri="{FF2B5EF4-FFF2-40B4-BE49-F238E27FC236}">
              <a16:creationId xmlns:a16="http://schemas.microsoft.com/office/drawing/2014/main" id="{AFC68D17-5A89-4695-95AB-7BDE34B71823}"/>
            </a:ext>
          </a:extLst>
        </xdr:cNvPr>
        <xdr:cNvSpPr txBox="1"/>
      </xdr:nvSpPr>
      <xdr:spPr>
        <a:xfrm>
          <a:off x="1665922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733" name="TextBox 2732">
          <a:extLst>
            <a:ext uri="{FF2B5EF4-FFF2-40B4-BE49-F238E27FC236}">
              <a16:creationId xmlns:a16="http://schemas.microsoft.com/office/drawing/2014/main" id="{CF8B7FD9-BF0A-415F-BEEA-5CF9A4BE269C}"/>
            </a:ext>
          </a:extLst>
        </xdr:cNvPr>
        <xdr:cNvSpPr txBox="1"/>
      </xdr:nvSpPr>
      <xdr:spPr>
        <a:xfrm>
          <a:off x="16678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734" name="TextBox 2733">
          <a:extLst>
            <a:ext uri="{FF2B5EF4-FFF2-40B4-BE49-F238E27FC236}">
              <a16:creationId xmlns:a16="http://schemas.microsoft.com/office/drawing/2014/main" id="{D0263EEB-2952-43E8-BC1F-A40130B51F99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735" name="TextBox 2734">
          <a:extLst>
            <a:ext uri="{FF2B5EF4-FFF2-40B4-BE49-F238E27FC236}">
              <a16:creationId xmlns:a16="http://schemas.microsoft.com/office/drawing/2014/main" id="{FEF2E6A4-C989-4E29-A651-4C213D94ADAD}"/>
            </a:ext>
          </a:extLst>
        </xdr:cNvPr>
        <xdr:cNvSpPr txBox="1"/>
      </xdr:nvSpPr>
      <xdr:spPr>
        <a:xfrm>
          <a:off x="16659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736" name="TextBox 2735">
          <a:extLst>
            <a:ext uri="{FF2B5EF4-FFF2-40B4-BE49-F238E27FC236}">
              <a16:creationId xmlns:a16="http://schemas.microsoft.com/office/drawing/2014/main" id="{B9B1C6CF-DB9D-4557-98AD-FE7CF984368B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737" name="TextBox 2736">
          <a:extLst>
            <a:ext uri="{FF2B5EF4-FFF2-40B4-BE49-F238E27FC236}">
              <a16:creationId xmlns:a16="http://schemas.microsoft.com/office/drawing/2014/main" id="{0DA9838B-040E-4482-A872-F98AA68A968B}"/>
            </a:ext>
          </a:extLst>
        </xdr:cNvPr>
        <xdr:cNvSpPr txBox="1"/>
      </xdr:nvSpPr>
      <xdr:spPr>
        <a:xfrm>
          <a:off x="1665922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738" name="TextBox 2737">
          <a:extLst>
            <a:ext uri="{FF2B5EF4-FFF2-40B4-BE49-F238E27FC236}">
              <a16:creationId xmlns:a16="http://schemas.microsoft.com/office/drawing/2014/main" id="{06E918A6-FA41-40FE-A5D6-FFAE397D7DB4}"/>
            </a:ext>
          </a:extLst>
        </xdr:cNvPr>
        <xdr:cNvSpPr txBox="1"/>
      </xdr:nvSpPr>
      <xdr:spPr>
        <a:xfrm>
          <a:off x="16678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739" name="TextBox 2738">
          <a:extLst>
            <a:ext uri="{FF2B5EF4-FFF2-40B4-BE49-F238E27FC236}">
              <a16:creationId xmlns:a16="http://schemas.microsoft.com/office/drawing/2014/main" id="{57290967-32CE-41D1-9D34-87CC0CBB6F66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740" name="TextBox 2739">
          <a:extLst>
            <a:ext uri="{FF2B5EF4-FFF2-40B4-BE49-F238E27FC236}">
              <a16:creationId xmlns:a16="http://schemas.microsoft.com/office/drawing/2014/main" id="{FD0A28D8-234F-4884-87D2-22F485EECA9E}"/>
            </a:ext>
          </a:extLst>
        </xdr:cNvPr>
        <xdr:cNvSpPr txBox="1"/>
      </xdr:nvSpPr>
      <xdr:spPr>
        <a:xfrm>
          <a:off x="16659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741" name="TextBox 2740">
          <a:extLst>
            <a:ext uri="{FF2B5EF4-FFF2-40B4-BE49-F238E27FC236}">
              <a16:creationId xmlns:a16="http://schemas.microsoft.com/office/drawing/2014/main" id="{CF383226-AD0F-4ED8-8099-2ACE892F9923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742" name="TextBox 2741">
          <a:extLst>
            <a:ext uri="{FF2B5EF4-FFF2-40B4-BE49-F238E27FC236}">
              <a16:creationId xmlns:a16="http://schemas.microsoft.com/office/drawing/2014/main" id="{980EC649-6C91-46A8-A6B1-00F8AA3260A5}"/>
            </a:ext>
          </a:extLst>
        </xdr:cNvPr>
        <xdr:cNvSpPr txBox="1"/>
      </xdr:nvSpPr>
      <xdr:spPr>
        <a:xfrm>
          <a:off x="1665922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743" name="TextBox 2742">
          <a:extLst>
            <a:ext uri="{FF2B5EF4-FFF2-40B4-BE49-F238E27FC236}">
              <a16:creationId xmlns:a16="http://schemas.microsoft.com/office/drawing/2014/main" id="{B48D0979-7A2A-403E-8892-DF6049C82291}"/>
            </a:ext>
          </a:extLst>
        </xdr:cNvPr>
        <xdr:cNvSpPr txBox="1"/>
      </xdr:nvSpPr>
      <xdr:spPr>
        <a:xfrm>
          <a:off x="16678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744" name="TextBox 2743">
          <a:extLst>
            <a:ext uri="{FF2B5EF4-FFF2-40B4-BE49-F238E27FC236}">
              <a16:creationId xmlns:a16="http://schemas.microsoft.com/office/drawing/2014/main" id="{40D65FAE-C30D-4A67-8C91-036D4D8604A5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745" name="TextBox 2744">
          <a:extLst>
            <a:ext uri="{FF2B5EF4-FFF2-40B4-BE49-F238E27FC236}">
              <a16:creationId xmlns:a16="http://schemas.microsoft.com/office/drawing/2014/main" id="{601C62FA-F4F9-46B0-AB41-1101369251A9}"/>
            </a:ext>
          </a:extLst>
        </xdr:cNvPr>
        <xdr:cNvSpPr txBox="1"/>
      </xdr:nvSpPr>
      <xdr:spPr>
        <a:xfrm>
          <a:off x="16659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746" name="TextBox 2745">
          <a:extLst>
            <a:ext uri="{FF2B5EF4-FFF2-40B4-BE49-F238E27FC236}">
              <a16:creationId xmlns:a16="http://schemas.microsoft.com/office/drawing/2014/main" id="{9ED16C08-63B1-42AC-ACF5-65997DACA284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747" name="TextBox 2746">
          <a:extLst>
            <a:ext uri="{FF2B5EF4-FFF2-40B4-BE49-F238E27FC236}">
              <a16:creationId xmlns:a16="http://schemas.microsoft.com/office/drawing/2014/main" id="{4519395B-6561-428D-9E92-7C48ADFA1723}"/>
            </a:ext>
          </a:extLst>
        </xdr:cNvPr>
        <xdr:cNvSpPr txBox="1"/>
      </xdr:nvSpPr>
      <xdr:spPr>
        <a:xfrm>
          <a:off x="1665922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748" name="TextBox 2747">
          <a:extLst>
            <a:ext uri="{FF2B5EF4-FFF2-40B4-BE49-F238E27FC236}">
              <a16:creationId xmlns:a16="http://schemas.microsoft.com/office/drawing/2014/main" id="{EB0DF418-A47D-41A8-8DEB-3DFFCDBA4AB3}"/>
            </a:ext>
          </a:extLst>
        </xdr:cNvPr>
        <xdr:cNvSpPr txBox="1"/>
      </xdr:nvSpPr>
      <xdr:spPr>
        <a:xfrm>
          <a:off x="16678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749" name="TextBox 2748">
          <a:extLst>
            <a:ext uri="{FF2B5EF4-FFF2-40B4-BE49-F238E27FC236}">
              <a16:creationId xmlns:a16="http://schemas.microsoft.com/office/drawing/2014/main" id="{A858F01E-D2E8-46E5-BC79-2A39981BE18C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750" name="TextBox 2749">
          <a:extLst>
            <a:ext uri="{FF2B5EF4-FFF2-40B4-BE49-F238E27FC236}">
              <a16:creationId xmlns:a16="http://schemas.microsoft.com/office/drawing/2014/main" id="{7325CE56-D753-4D95-8D86-B8CBBF4ED7BB}"/>
            </a:ext>
          </a:extLst>
        </xdr:cNvPr>
        <xdr:cNvSpPr txBox="1"/>
      </xdr:nvSpPr>
      <xdr:spPr>
        <a:xfrm>
          <a:off x="16659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751" name="TextBox 2750">
          <a:extLst>
            <a:ext uri="{FF2B5EF4-FFF2-40B4-BE49-F238E27FC236}">
              <a16:creationId xmlns:a16="http://schemas.microsoft.com/office/drawing/2014/main" id="{ECCBD774-61D9-4491-A6E6-A878D63A5A61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752" name="TextBox 2751">
          <a:extLst>
            <a:ext uri="{FF2B5EF4-FFF2-40B4-BE49-F238E27FC236}">
              <a16:creationId xmlns:a16="http://schemas.microsoft.com/office/drawing/2014/main" id="{EEEFE897-7BE1-40C0-B59D-92A85083CE3A}"/>
            </a:ext>
          </a:extLst>
        </xdr:cNvPr>
        <xdr:cNvSpPr txBox="1"/>
      </xdr:nvSpPr>
      <xdr:spPr>
        <a:xfrm>
          <a:off x="1665922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753" name="TextBox 2752">
          <a:extLst>
            <a:ext uri="{FF2B5EF4-FFF2-40B4-BE49-F238E27FC236}">
              <a16:creationId xmlns:a16="http://schemas.microsoft.com/office/drawing/2014/main" id="{3E9D4DD6-D5F6-43B4-8795-873F46088587}"/>
            </a:ext>
          </a:extLst>
        </xdr:cNvPr>
        <xdr:cNvSpPr txBox="1"/>
      </xdr:nvSpPr>
      <xdr:spPr>
        <a:xfrm>
          <a:off x="16678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754" name="TextBox 2753">
          <a:extLst>
            <a:ext uri="{FF2B5EF4-FFF2-40B4-BE49-F238E27FC236}">
              <a16:creationId xmlns:a16="http://schemas.microsoft.com/office/drawing/2014/main" id="{E7890C60-51EE-4EDA-815B-64FB7772BA36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755" name="TextBox 2754">
          <a:extLst>
            <a:ext uri="{FF2B5EF4-FFF2-40B4-BE49-F238E27FC236}">
              <a16:creationId xmlns:a16="http://schemas.microsoft.com/office/drawing/2014/main" id="{2BABD3E1-7C27-4E92-A8CB-F328B857D28F}"/>
            </a:ext>
          </a:extLst>
        </xdr:cNvPr>
        <xdr:cNvSpPr txBox="1"/>
      </xdr:nvSpPr>
      <xdr:spPr>
        <a:xfrm>
          <a:off x="16659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756" name="TextBox 2755">
          <a:extLst>
            <a:ext uri="{FF2B5EF4-FFF2-40B4-BE49-F238E27FC236}">
              <a16:creationId xmlns:a16="http://schemas.microsoft.com/office/drawing/2014/main" id="{FF70FD3C-EF83-4F8F-86DB-B026703F0B57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757" name="TextBox 2756">
          <a:extLst>
            <a:ext uri="{FF2B5EF4-FFF2-40B4-BE49-F238E27FC236}">
              <a16:creationId xmlns:a16="http://schemas.microsoft.com/office/drawing/2014/main" id="{6BE3DD3C-AE91-4DA5-A1D7-888837E30A0E}"/>
            </a:ext>
          </a:extLst>
        </xdr:cNvPr>
        <xdr:cNvSpPr txBox="1"/>
      </xdr:nvSpPr>
      <xdr:spPr>
        <a:xfrm>
          <a:off x="1665922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758" name="TextBox 2757">
          <a:extLst>
            <a:ext uri="{FF2B5EF4-FFF2-40B4-BE49-F238E27FC236}">
              <a16:creationId xmlns:a16="http://schemas.microsoft.com/office/drawing/2014/main" id="{F0B78A08-2860-49A9-BEA0-291C28617B08}"/>
            </a:ext>
          </a:extLst>
        </xdr:cNvPr>
        <xdr:cNvSpPr txBox="1"/>
      </xdr:nvSpPr>
      <xdr:spPr>
        <a:xfrm>
          <a:off x="16678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759" name="TextBox 2758">
          <a:extLst>
            <a:ext uri="{FF2B5EF4-FFF2-40B4-BE49-F238E27FC236}">
              <a16:creationId xmlns:a16="http://schemas.microsoft.com/office/drawing/2014/main" id="{32250FC7-ECB5-4E96-BEE5-AA2DB785AD1E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760" name="TextBox 2759">
          <a:extLst>
            <a:ext uri="{FF2B5EF4-FFF2-40B4-BE49-F238E27FC236}">
              <a16:creationId xmlns:a16="http://schemas.microsoft.com/office/drawing/2014/main" id="{E7A9C52C-7FDB-4467-90BC-2D233FA929A7}"/>
            </a:ext>
          </a:extLst>
        </xdr:cNvPr>
        <xdr:cNvSpPr txBox="1"/>
      </xdr:nvSpPr>
      <xdr:spPr>
        <a:xfrm>
          <a:off x="16659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761" name="TextBox 2760">
          <a:extLst>
            <a:ext uri="{FF2B5EF4-FFF2-40B4-BE49-F238E27FC236}">
              <a16:creationId xmlns:a16="http://schemas.microsoft.com/office/drawing/2014/main" id="{51039961-FDB6-4744-A9EE-29CED03AA93F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762" name="TextBox 2761">
          <a:extLst>
            <a:ext uri="{FF2B5EF4-FFF2-40B4-BE49-F238E27FC236}">
              <a16:creationId xmlns:a16="http://schemas.microsoft.com/office/drawing/2014/main" id="{8C772CC1-C27D-42EA-B098-8BF5E6CC9714}"/>
            </a:ext>
          </a:extLst>
        </xdr:cNvPr>
        <xdr:cNvSpPr txBox="1"/>
      </xdr:nvSpPr>
      <xdr:spPr>
        <a:xfrm>
          <a:off x="1665922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763" name="TextBox 2762">
          <a:extLst>
            <a:ext uri="{FF2B5EF4-FFF2-40B4-BE49-F238E27FC236}">
              <a16:creationId xmlns:a16="http://schemas.microsoft.com/office/drawing/2014/main" id="{EE551AE3-E286-43D5-BF7B-3729490EFC58}"/>
            </a:ext>
          </a:extLst>
        </xdr:cNvPr>
        <xdr:cNvSpPr txBox="1"/>
      </xdr:nvSpPr>
      <xdr:spPr>
        <a:xfrm>
          <a:off x="16678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764" name="TextBox 2763">
          <a:extLst>
            <a:ext uri="{FF2B5EF4-FFF2-40B4-BE49-F238E27FC236}">
              <a16:creationId xmlns:a16="http://schemas.microsoft.com/office/drawing/2014/main" id="{5A9AF39E-D867-4169-A7B9-018949123B50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765" name="TextBox 2764">
          <a:extLst>
            <a:ext uri="{FF2B5EF4-FFF2-40B4-BE49-F238E27FC236}">
              <a16:creationId xmlns:a16="http://schemas.microsoft.com/office/drawing/2014/main" id="{059ACB16-9E5B-4D7F-A0BC-1AF2CD657AAE}"/>
            </a:ext>
          </a:extLst>
        </xdr:cNvPr>
        <xdr:cNvSpPr txBox="1"/>
      </xdr:nvSpPr>
      <xdr:spPr>
        <a:xfrm>
          <a:off x="16659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766" name="TextBox 2765">
          <a:extLst>
            <a:ext uri="{FF2B5EF4-FFF2-40B4-BE49-F238E27FC236}">
              <a16:creationId xmlns:a16="http://schemas.microsoft.com/office/drawing/2014/main" id="{0F275CB9-A496-4582-9FDC-8C0C8D5878B6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767" name="TextBox 2766">
          <a:extLst>
            <a:ext uri="{FF2B5EF4-FFF2-40B4-BE49-F238E27FC236}">
              <a16:creationId xmlns:a16="http://schemas.microsoft.com/office/drawing/2014/main" id="{4A0C809B-C986-4134-9CA0-953C1E747EC3}"/>
            </a:ext>
          </a:extLst>
        </xdr:cNvPr>
        <xdr:cNvSpPr txBox="1"/>
      </xdr:nvSpPr>
      <xdr:spPr>
        <a:xfrm>
          <a:off x="1665922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768" name="TextBox 2767">
          <a:extLst>
            <a:ext uri="{FF2B5EF4-FFF2-40B4-BE49-F238E27FC236}">
              <a16:creationId xmlns:a16="http://schemas.microsoft.com/office/drawing/2014/main" id="{883B8ECD-10B7-45F6-8AA1-B46FDC989EAC}"/>
            </a:ext>
          </a:extLst>
        </xdr:cNvPr>
        <xdr:cNvSpPr txBox="1"/>
      </xdr:nvSpPr>
      <xdr:spPr>
        <a:xfrm>
          <a:off x="16678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769" name="TextBox 2768">
          <a:extLst>
            <a:ext uri="{FF2B5EF4-FFF2-40B4-BE49-F238E27FC236}">
              <a16:creationId xmlns:a16="http://schemas.microsoft.com/office/drawing/2014/main" id="{4F9DCE8B-90F8-43E1-B68D-AD609074C257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770" name="TextBox 2769">
          <a:extLst>
            <a:ext uri="{FF2B5EF4-FFF2-40B4-BE49-F238E27FC236}">
              <a16:creationId xmlns:a16="http://schemas.microsoft.com/office/drawing/2014/main" id="{A5E88746-5A1C-4C7A-BF31-081069A0F294}"/>
            </a:ext>
          </a:extLst>
        </xdr:cNvPr>
        <xdr:cNvSpPr txBox="1"/>
      </xdr:nvSpPr>
      <xdr:spPr>
        <a:xfrm>
          <a:off x="16659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771" name="TextBox 2770">
          <a:extLst>
            <a:ext uri="{FF2B5EF4-FFF2-40B4-BE49-F238E27FC236}">
              <a16:creationId xmlns:a16="http://schemas.microsoft.com/office/drawing/2014/main" id="{D03F170F-AC4D-4993-99BD-C1DBB3D05DD3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772" name="TextBox 2771">
          <a:extLst>
            <a:ext uri="{FF2B5EF4-FFF2-40B4-BE49-F238E27FC236}">
              <a16:creationId xmlns:a16="http://schemas.microsoft.com/office/drawing/2014/main" id="{5241A835-EE52-4AAD-A0DD-8F7A5C3A4DC7}"/>
            </a:ext>
          </a:extLst>
        </xdr:cNvPr>
        <xdr:cNvSpPr txBox="1"/>
      </xdr:nvSpPr>
      <xdr:spPr>
        <a:xfrm>
          <a:off x="1665922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773" name="TextBox 2772">
          <a:extLst>
            <a:ext uri="{FF2B5EF4-FFF2-40B4-BE49-F238E27FC236}">
              <a16:creationId xmlns:a16="http://schemas.microsoft.com/office/drawing/2014/main" id="{760F5319-11FF-40FB-B5C3-A6FA9E584542}"/>
            </a:ext>
          </a:extLst>
        </xdr:cNvPr>
        <xdr:cNvSpPr txBox="1"/>
      </xdr:nvSpPr>
      <xdr:spPr>
        <a:xfrm>
          <a:off x="16678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774" name="TextBox 2773">
          <a:extLst>
            <a:ext uri="{FF2B5EF4-FFF2-40B4-BE49-F238E27FC236}">
              <a16:creationId xmlns:a16="http://schemas.microsoft.com/office/drawing/2014/main" id="{B15E8C70-E6B4-43D3-8F5F-923FEA365122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775" name="TextBox 2774">
          <a:extLst>
            <a:ext uri="{FF2B5EF4-FFF2-40B4-BE49-F238E27FC236}">
              <a16:creationId xmlns:a16="http://schemas.microsoft.com/office/drawing/2014/main" id="{E3597182-1C46-43DB-9310-43DAC02B8ECA}"/>
            </a:ext>
          </a:extLst>
        </xdr:cNvPr>
        <xdr:cNvSpPr txBox="1"/>
      </xdr:nvSpPr>
      <xdr:spPr>
        <a:xfrm>
          <a:off x="16659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776" name="TextBox 2775">
          <a:extLst>
            <a:ext uri="{FF2B5EF4-FFF2-40B4-BE49-F238E27FC236}">
              <a16:creationId xmlns:a16="http://schemas.microsoft.com/office/drawing/2014/main" id="{A7E20702-1240-445D-AF60-67955C67128A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777" name="TextBox 2776">
          <a:extLst>
            <a:ext uri="{FF2B5EF4-FFF2-40B4-BE49-F238E27FC236}">
              <a16:creationId xmlns:a16="http://schemas.microsoft.com/office/drawing/2014/main" id="{2D440A39-4221-42A1-96A5-EC33E28DCABC}"/>
            </a:ext>
          </a:extLst>
        </xdr:cNvPr>
        <xdr:cNvSpPr txBox="1"/>
      </xdr:nvSpPr>
      <xdr:spPr>
        <a:xfrm>
          <a:off x="1665922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778" name="TextBox 2777">
          <a:extLst>
            <a:ext uri="{FF2B5EF4-FFF2-40B4-BE49-F238E27FC236}">
              <a16:creationId xmlns:a16="http://schemas.microsoft.com/office/drawing/2014/main" id="{CDC42905-87E9-42D6-805F-A7CCEBCB387F}"/>
            </a:ext>
          </a:extLst>
        </xdr:cNvPr>
        <xdr:cNvSpPr txBox="1"/>
      </xdr:nvSpPr>
      <xdr:spPr>
        <a:xfrm>
          <a:off x="16678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779" name="TextBox 2778">
          <a:extLst>
            <a:ext uri="{FF2B5EF4-FFF2-40B4-BE49-F238E27FC236}">
              <a16:creationId xmlns:a16="http://schemas.microsoft.com/office/drawing/2014/main" id="{384EFB80-4773-4FDC-8F84-858F2B42DBDA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780" name="TextBox 2779">
          <a:extLst>
            <a:ext uri="{FF2B5EF4-FFF2-40B4-BE49-F238E27FC236}">
              <a16:creationId xmlns:a16="http://schemas.microsoft.com/office/drawing/2014/main" id="{9582023C-DFFE-4167-A8C9-61AE8AB9D64F}"/>
            </a:ext>
          </a:extLst>
        </xdr:cNvPr>
        <xdr:cNvSpPr txBox="1"/>
      </xdr:nvSpPr>
      <xdr:spPr>
        <a:xfrm>
          <a:off x="16659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781" name="TextBox 2780">
          <a:extLst>
            <a:ext uri="{FF2B5EF4-FFF2-40B4-BE49-F238E27FC236}">
              <a16:creationId xmlns:a16="http://schemas.microsoft.com/office/drawing/2014/main" id="{6823676B-04C4-44A1-A92E-563FA2169841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782" name="TextBox 2781">
          <a:extLst>
            <a:ext uri="{FF2B5EF4-FFF2-40B4-BE49-F238E27FC236}">
              <a16:creationId xmlns:a16="http://schemas.microsoft.com/office/drawing/2014/main" id="{AB154FD0-D583-49D5-8621-F808A666DDBE}"/>
            </a:ext>
          </a:extLst>
        </xdr:cNvPr>
        <xdr:cNvSpPr txBox="1"/>
      </xdr:nvSpPr>
      <xdr:spPr>
        <a:xfrm>
          <a:off x="1665922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783" name="TextBox 2782">
          <a:extLst>
            <a:ext uri="{FF2B5EF4-FFF2-40B4-BE49-F238E27FC236}">
              <a16:creationId xmlns:a16="http://schemas.microsoft.com/office/drawing/2014/main" id="{12EC2BC1-EAB4-4619-8F7D-D5FBE3568532}"/>
            </a:ext>
          </a:extLst>
        </xdr:cNvPr>
        <xdr:cNvSpPr txBox="1"/>
      </xdr:nvSpPr>
      <xdr:spPr>
        <a:xfrm>
          <a:off x="16678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784" name="TextBox 2783">
          <a:extLst>
            <a:ext uri="{FF2B5EF4-FFF2-40B4-BE49-F238E27FC236}">
              <a16:creationId xmlns:a16="http://schemas.microsoft.com/office/drawing/2014/main" id="{650D7630-5D1A-4C82-961B-4127AD169D8C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785" name="TextBox 2784">
          <a:extLst>
            <a:ext uri="{FF2B5EF4-FFF2-40B4-BE49-F238E27FC236}">
              <a16:creationId xmlns:a16="http://schemas.microsoft.com/office/drawing/2014/main" id="{11976F7E-92EF-4C96-98BA-41EE4C220872}"/>
            </a:ext>
          </a:extLst>
        </xdr:cNvPr>
        <xdr:cNvSpPr txBox="1"/>
      </xdr:nvSpPr>
      <xdr:spPr>
        <a:xfrm>
          <a:off x="16659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786" name="TextBox 2785">
          <a:extLst>
            <a:ext uri="{FF2B5EF4-FFF2-40B4-BE49-F238E27FC236}">
              <a16:creationId xmlns:a16="http://schemas.microsoft.com/office/drawing/2014/main" id="{2C5EB217-F504-46AC-B187-C7495837C8A1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787" name="TextBox 2786">
          <a:extLst>
            <a:ext uri="{FF2B5EF4-FFF2-40B4-BE49-F238E27FC236}">
              <a16:creationId xmlns:a16="http://schemas.microsoft.com/office/drawing/2014/main" id="{15D55177-7AE6-4A2E-9191-AA375635E89D}"/>
            </a:ext>
          </a:extLst>
        </xdr:cNvPr>
        <xdr:cNvSpPr txBox="1"/>
      </xdr:nvSpPr>
      <xdr:spPr>
        <a:xfrm>
          <a:off x="1665922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788" name="TextBox 2787">
          <a:extLst>
            <a:ext uri="{FF2B5EF4-FFF2-40B4-BE49-F238E27FC236}">
              <a16:creationId xmlns:a16="http://schemas.microsoft.com/office/drawing/2014/main" id="{856D516D-9B8E-459F-85DB-F4561241A825}"/>
            </a:ext>
          </a:extLst>
        </xdr:cNvPr>
        <xdr:cNvSpPr txBox="1"/>
      </xdr:nvSpPr>
      <xdr:spPr>
        <a:xfrm>
          <a:off x="16678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789" name="TextBox 2788">
          <a:extLst>
            <a:ext uri="{FF2B5EF4-FFF2-40B4-BE49-F238E27FC236}">
              <a16:creationId xmlns:a16="http://schemas.microsoft.com/office/drawing/2014/main" id="{93BA78A8-B4EE-4CDA-A658-D75C52991916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790" name="TextBox 2789">
          <a:extLst>
            <a:ext uri="{FF2B5EF4-FFF2-40B4-BE49-F238E27FC236}">
              <a16:creationId xmlns:a16="http://schemas.microsoft.com/office/drawing/2014/main" id="{2C37F833-D632-4BBE-9457-072715B5C0D7}"/>
            </a:ext>
          </a:extLst>
        </xdr:cNvPr>
        <xdr:cNvSpPr txBox="1"/>
      </xdr:nvSpPr>
      <xdr:spPr>
        <a:xfrm>
          <a:off x="16659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791" name="TextBox 2790">
          <a:extLst>
            <a:ext uri="{FF2B5EF4-FFF2-40B4-BE49-F238E27FC236}">
              <a16:creationId xmlns:a16="http://schemas.microsoft.com/office/drawing/2014/main" id="{4E5AB32A-8DA5-47A9-811F-11EB964CBA77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792" name="TextBox 2791">
          <a:extLst>
            <a:ext uri="{FF2B5EF4-FFF2-40B4-BE49-F238E27FC236}">
              <a16:creationId xmlns:a16="http://schemas.microsoft.com/office/drawing/2014/main" id="{9F160F74-3F99-47DD-9978-AD1225F4528B}"/>
            </a:ext>
          </a:extLst>
        </xdr:cNvPr>
        <xdr:cNvSpPr txBox="1"/>
      </xdr:nvSpPr>
      <xdr:spPr>
        <a:xfrm>
          <a:off x="1665922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793" name="TextBox 2792">
          <a:extLst>
            <a:ext uri="{FF2B5EF4-FFF2-40B4-BE49-F238E27FC236}">
              <a16:creationId xmlns:a16="http://schemas.microsoft.com/office/drawing/2014/main" id="{57612D8A-EF3B-40DF-B63E-0D0FBABF3D11}"/>
            </a:ext>
          </a:extLst>
        </xdr:cNvPr>
        <xdr:cNvSpPr txBox="1"/>
      </xdr:nvSpPr>
      <xdr:spPr>
        <a:xfrm>
          <a:off x="16678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794" name="TextBox 2793">
          <a:extLst>
            <a:ext uri="{FF2B5EF4-FFF2-40B4-BE49-F238E27FC236}">
              <a16:creationId xmlns:a16="http://schemas.microsoft.com/office/drawing/2014/main" id="{67AAE1C8-88EC-43C7-91E5-FE233FE19F2B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795" name="TextBox 2794">
          <a:extLst>
            <a:ext uri="{FF2B5EF4-FFF2-40B4-BE49-F238E27FC236}">
              <a16:creationId xmlns:a16="http://schemas.microsoft.com/office/drawing/2014/main" id="{53FFB2CC-6A07-47A9-BF73-33767FE057F6}"/>
            </a:ext>
          </a:extLst>
        </xdr:cNvPr>
        <xdr:cNvSpPr txBox="1"/>
      </xdr:nvSpPr>
      <xdr:spPr>
        <a:xfrm>
          <a:off x="16659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796" name="TextBox 2795">
          <a:extLst>
            <a:ext uri="{FF2B5EF4-FFF2-40B4-BE49-F238E27FC236}">
              <a16:creationId xmlns:a16="http://schemas.microsoft.com/office/drawing/2014/main" id="{905E63BF-6E60-41F4-BCD8-34341DEBE6B9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797" name="TextBox 2796">
          <a:extLst>
            <a:ext uri="{FF2B5EF4-FFF2-40B4-BE49-F238E27FC236}">
              <a16:creationId xmlns:a16="http://schemas.microsoft.com/office/drawing/2014/main" id="{DD51B65F-F12C-469C-A7D6-EDAC1C3E5C05}"/>
            </a:ext>
          </a:extLst>
        </xdr:cNvPr>
        <xdr:cNvSpPr txBox="1"/>
      </xdr:nvSpPr>
      <xdr:spPr>
        <a:xfrm>
          <a:off x="1665922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798" name="TextBox 2797">
          <a:extLst>
            <a:ext uri="{FF2B5EF4-FFF2-40B4-BE49-F238E27FC236}">
              <a16:creationId xmlns:a16="http://schemas.microsoft.com/office/drawing/2014/main" id="{03D50B1A-89BA-4E47-B57F-89E1EDC5B9F8}"/>
            </a:ext>
          </a:extLst>
        </xdr:cNvPr>
        <xdr:cNvSpPr txBox="1"/>
      </xdr:nvSpPr>
      <xdr:spPr>
        <a:xfrm>
          <a:off x="16678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799" name="TextBox 2798">
          <a:extLst>
            <a:ext uri="{FF2B5EF4-FFF2-40B4-BE49-F238E27FC236}">
              <a16:creationId xmlns:a16="http://schemas.microsoft.com/office/drawing/2014/main" id="{A2F52939-BE5A-487D-A340-3610A79313A9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800" name="TextBox 2799">
          <a:extLst>
            <a:ext uri="{FF2B5EF4-FFF2-40B4-BE49-F238E27FC236}">
              <a16:creationId xmlns:a16="http://schemas.microsoft.com/office/drawing/2014/main" id="{FC54233B-49B0-4381-873E-07D66F5B0A8D}"/>
            </a:ext>
          </a:extLst>
        </xdr:cNvPr>
        <xdr:cNvSpPr txBox="1"/>
      </xdr:nvSpPr>
      <xdr:spPr>
        <a:xfrm>
          <a:off x="16659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801" name="TextBox 2800">
          <a:extLst>
            <a:ext uri="{FF2B5EF4-FFF2-40B4-BE49-F238E27FC236}">
              <a16:creationId xmlns:a16="http://schemas.microsoft.com/office/drawing/2014/main" id="{CA58D2AB-80A3-4481-BA86-8851733E45A2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802" name="TextBox 2801">
          <a:extLst>
            <a:ext uri="{FF2B5EF4-FFF2-40B4-BE49-F238E27FC236}">
              <a16:creationId xmlns:a16="http://schemas.microsoft.com/office/drawing/2014/main" id="{EB46D25F-A976-4967-85AD-BF7EC06F67A1}"/>
            </a:ext>
          </a:extLst>
        </xdr:cNvPr>
        <xdr:cNvSpPr txBox="1"/>
      </xdr:nvSpPr>
      <xdr:spPr>
        <a:xfrm>
          <a:off x="1665922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803" name="TextBox 2802">
          <a:extLst>
            <a:ext uri="{FF2B5EF4-FFF2-40B4-BE49-F238E27FC236}">
              <a16:creationId xmlns:a16="http://schemas.microsoft.com/office/drawing/2014/main" id="{D11BE405-CE86-49C7-BF2D-01ADEB92DADC}"/>
            </a:ext>
          </a:extLst>
        </xdr:cNvPr>
        <xdr:cNvSpPr txBox="1"/>
      </xdr:nvSpPr>
      <xdr:spPr>
        <a:xfrm>
          <a:off x="16678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804" name="TextBox 2803">
          <a:extLst>
            <a:ext uri="{FF2B5EF4-FFF2-40B4-BE49-F238E27FC236}">
              <a16:creationId xmlns:a16="http://schemas.microsoft.com/office/drawing/2014/main" id="{62F43F05-037D-43EE-A9DA-A335088471CD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805" name="TextBox 2804">
          <a:extLst>
            <a:ext uri="{FF2B5EF4-FFF2-40B4-BE49-F238E27FC236}">
              <a16:creationId xmlns:a16="http://schemas.microsoft.com/office/drawing/2014/main" id="{A9AF340A-97AC-4558-BF87-1AC3ECCF7F99}"/>
            </a:ext>
          </a:extLst>
        </xdr:cNvPr>
        <xdr:cNvSpPr txBox="1"/>
      </xdr:nvSpPr>
      <xdr:spPr>
        <a:xfrm>
          <a:off x="16659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806" name="TextBox 2805">
          <a:extLst>
            <a:ext uri="{FF2B5EF4-FFF2-40B4-BE49-F238E27FC236}">
              <a16:creationId xmlns:a16="http://schemas.microsoft.com/office/drawing/2014/main" id="{FC3BA039-D203-4A2D-B988-F425272C99CC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807" name="TextBox 2806">
          <a:extLst>
            <a:ext uri="{FF2B5EF4-FFF2-40B4-BE49-F238E27FC236}">
              <a16:creationId xmlns:a16="http://schemas.microsoft.com/office/drawing/2014/main" id="{F0E49B56-184A-4A6D-A951-BA982DFE96B0}"/>
            </a:ext>
          </a:extLst>
        </xdr:cNvPr>
        <xdr:cNvSpPr txBox="1"/>
      </xdr:nvSpPr>
      <xdr:spPr>
        <a:xfrm>
          <a:off x="1665922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808" name="TextBox 2807">
          <a:extLst>
            <a:ext uri="{FF2B5EF4-FFF2-40B4-BE49-F238E27FC236}">
              <a16:creationId xmlns:a16="http://schemas.microsoft.com/office/drawing/2014/main" id="{E7D1F42A-ED1B-4C07-99A3-E6D5EA135BE6}"/>
            </a:ext>
          </a:extLst>
        </xdr:cNvPr>
        <xdr:cNvSpPr txBox="1"/>
      </xdr:nvSpPr>
      <xdr:spPr>
        <a:xfrm>
          <a:off x="16678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809" name="TextBox 2808">
          <a:extLst>
            <a:ext uri="{FF2B5EF4-FFF2-40B4-BE49-F238E27FC236}">
              <a16:creationId xmlns:a16="http://schemas.microsoft.com/office/drawing/2014/main" id="{94CF713C-DD44-421D-878C-87FC12C35A9D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810" name="TextBox 2809">
          <a:extLst>
            <a:ext uri="{FF2B5EF4-FFF2-40B4-BE49-F238E27FC236}">
              <a16:creationId xmlns:a16="http://schemas.microsoft.com/office/drawing/2014/main" id="{3E5AD9B6-2ACD-4BD7-BB51-644417AD0B51}"/>
            </a:ext>
          </a:extLst>
        </xdr:cNvPr>
        <xdr:cNvSpPr txBox="1"/>
      </xdr:nvSpPr>
      <xdr:spPr>
        <a:xfrm>
          <a:off x="16659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811" name="TextBox 2810">
          <a:extLst>
            <a:ext uri="{FF2B5EF4-FFF2-40B4-BE49-F238E27FC236}">
              <a16:creationId xmlns:a16="http://schemas.microsoft.com/office/drawing/2014/main" id="{0E007AD9-BBAE-4106-B31D-899C97C4F85E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812" name="TextBox 2811">
          <a:extLst>
            <a:ext uri="{FF2B5EF4-FFF2-40B4-BE49-F238E27FC236}">
              <a16:creationId xmlns:a16="http://schemas.microsoft.com/office/drawing/2014/main" id="{3F60A92F-9B84-4F63-BE7F-88C5AF649743}"/>
            </a:ext>
          </a:extLst>
        </xdr:cNvPr>
        <xdr:cNvSpPr txBox="1"/>
      </xdr:nvSpPr>
      <xdr:spPr>
        <a:xfrm>
          <a:off x="1665922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813" name="TextBox 2812">
          <a:extLst>
            <a:ext uri="{FF2B5EF4-FFF2-40B4-BE49-F238E27FC236}">
              <a16:creationId xmlns:a16="http://schemas.microsoft.com/office/drawing/2014/main" id="{5BF36681-97F3-4503-9181-19D7FD07EE63}"/>
            </a:ext>
          </a:extLst>
        </xdr:cNvPr>
        <xdr:cNvSpPr txBox="1"/>
      </xdr:nvSpPr>
      <xdr:spPr>
        <a:xfrm>
          <a:off x="16678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814" name="TextBox 2813">
          <a:extLst>
            <a:ext uri="{FF2B5EF4-FFF2-40B4-BE49-F238E27FC236}">
              <a16:creationId xmlns:a16="http://schemas.microsoft.com/office/drawing/2014/main" id="{EE13EE3F-826F-4CFD-B7B4-651980A499B3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815" name="TextBox 2814">
          <a:extLst>
            <a:ext uri="{FF2B5EF4-FFF2-40B4-BE49-F238E27FC236}">
              <a16:creationId xmlns:a16="http://schemas.microsoft.com/office/drawing/2014/main" id="{029BCE7C-8515-4262-B454-CB5E5AD87D5D}"/>
            </a:ext>
          </a:extLst>
        </xdr:cNvPr>
        <xdr:cNvSpPr txBox="1"/>
      </xdr:nvSpPr>
      <xdr:spPr>
        <a:xfrm>
          <a:off x="16659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816" name="TextBox 2815">
          <a:extLst>
            <a:ext uri="{FF2B5EF4-FFF2-40B4-BE49-F238E27FC236}">
              <a16:creationId xmlns:a16="http://schemas.microsoft.com/office/drawing/2014/main" id="{E9F53CC8-3EEA-4FFB-A3B8-0A45A42F2D54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817" name="TextBox 2816">
          <a:extLst>
            <a:ext uri="{FF2B5EF4-FFF2-40B4-BE49-F238E27FC236}">
              <a16:creationId xmlns:a16="http://schemas.microsoft.com/office/drawing/2014/main" id="{49C434A2-DBA5-47A5-A979-2FDA19F6A495}"/>
            </a:ext>
          </a:extLst>
        </xdr:cNvPr>
        <xdr:cNvSpPr txBox="1"/>
      </xdr:nvSpPr>
      <xdr:spPr>
        <a:xfrm>
          <a:off x="1665922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818" name="TextBox 2817">
          <a:extLst>
            <a:ext uri="{FF2B5EF4-FFF2-40B4-BE49-F238E27FC236}">
              <a16:creationId xmlns:a16="http://schemas.microsoft.com/office/drawing/2014/main" id="{DB0577F8-BF25-4629-8BB0-D6A61C5A12A9}"/>
            </a:ext>
          </a:extLst>
        </xdr:cNvPr>
        <xdr:cNvSpPr txBox="1"/>
      </xdr:nvSpPr>
      <xdr:spPr>
        <a:xfrm>
          <a:off x="16678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819" name="TextBox 2818">
          <a:extLst>
            <a:ext uri="{FF2B5EF4-FFF2-40B4-BE49-F238E27FC236}">
              <a16:creationId xmlns:a16="http://schemas.microsoft.com/office/drawing/2014/main" id="{C5B87876-91AE-440C-95A1-EDE83287357F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820" name="TextBox 2819">
          <a:extLst>
            <a:ext uri="{FF2B5EF4-FFF2-40B4-BE49-F238E27FC236}">
              <a16:creationId xmlns:a16="http://schemas.microsoft.com/office/drawing/2014/main" id="{F2FE9824-84D8-41FB-9F39-203D51D7ED57}"/>
            </a:ext>
          </a:extLst>
        </xdr:cNvPr>
        <xdr:cNvSpPr txBox="1"/>
      </xdr:nvSpPr>
      <xdr:spPr>
        <a:xfrm>
          <a:off x="16659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821" name="TextBox 2820">
          <a:extLst>
            <a:ext uri="{FF2B5EF4-FFF2-40B4-BE49-F238E27FC236}">
              <a16:creationId xmlns:a16="http://schemas.microsoft.com/office/drawing/2014/main" id="{8B9B8933-C039-475A-B348-69E3887FD356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822" name="TextBox 2821">
          <a:extLst>
            <a:ext uri="{FF2B5EF4-FFF2-40B4-BE49-F238E27FC236}">
              <a16:creationId xmlns:a16="http://schemas.microsoft.com/office/drawing/2014/main" id="{C6B765B9-A591-4E8B-B392-CA535867A31E}"/>
            </a:ext>
          </a:extLst>
        </xdr:cNvPr>
        <xdr:cNvSpPr txBox="1"/>
      </xdr:nvSpPr>
      <xdr:spPr>
        <a:xfrm>
          <a:off x="1665922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823" name="TextBox 2822">
          <a:extLst>
            <a:ext uri="{FF2B5EF4-FFF2-40B4-BE49-F238E27FC236}">
              <a16:creationId xmlns:a16="http://schemas.microsoft.com/office/drawing/2014/main" id="{E6515401-EEDE-4DB3-94F0-CD441280CF15}"/>
            </a:ext>
          </a:extLst>
        </xdr:cNvPr>
        <xdr:cNvSpPr txBox="1"/>
      </xdr:nvSpPr>
      <xdr:spPr>
        <a:xfrm>
          <a:off x="16678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824" name="TextBox 2823">
          <a:extLst>
            <a:ext uri="{FF2B5EF4-FFF2-40B4-BE49-F238E27FC236}">
              <a16:creationId xmlns:a16="http://schemas.microsoft.com/office/drawing/2014/main" id="{B7949B4B-8854-49FF-8DED-4CAE2B407B9A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825" name="TextBox 2824">
          <a:extLst>
            <a:ext uri="{FF2B5EF4-FFF2-40B4-BE49-F238E27FC236}">
              <a16:creationId xmlns:a16="http://schemas.microsoft.com/office/drawing/2014/main" id="{7F0934E7-C5DF-4D9F-9EC4-37BA2E8574AD}"/>
            </a:ext>
          </a:extLst>
        </xdr:cNvPr>
        <xdr:cNvSpPr txBox="1"/>
      </xdr:nvSpPr>
      <xdr:spPr>
        <a:xfrm>
          <a:off x="16659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826" name="TextBox 2825">
          <a:extLst>
            <a:ext uri="{FF2B5EF4-FFF2-40B4-BE49-F238E27FC236}">
              <a16:creationId xmlns:a16="http://schemas.microsoft.com/office/drawing/2014/main" id="{F11A6B31-B27A-4BBD-9300-1F1338C566BC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827" name="TextBox 2826">
          <a:extLst>
            <a:ext uri="{FF2B5EF4-FFF2-40B4-BE49-F238E27FC236}">
              <a16:creationId xmlns:a16="http://schemas.microsoft.com/office/drawing/2014/main" id="{1DF6CD7C-E7DC-4F94-B892-A3C576AE0398}"/>
            </a:ext>
          </a:extLst>
        </xdr:cNvPr>
        <xdr:cNvSpPr txBox="1"/>
      </xdr:nvSpPr>
      <xdr:spPr>
        <a:xfrm>
          <a:off x="1665922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828" name="TextBox 2827">
          <a:extLst>
            <a:ext uri="{FF2B5EF4-FFF2-40B4-BE49-F238E27FC236}">
              <a16:creationId xmlns:a16="http://schemas.microsoft.com/office/drawing/2014/main" id="{9EC1CB6B-DA16-4563-A7D0-6D44E21BCA1C}"/>
            </a:ext>
          </a:extLst>
        </xdr:cNvPr>
        <xdr:cNvSpPr txBox="1"/>
      </xdr:nvSpPr>
      <xdr:spPr>
        <a:xfrm>
          <a:off x="16678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829" name="TextBox 2828">
          <a:extLst>
            <a:ext uri="{FF2B5EF4-FFF2-40B4-BE49-F238E27FC236}">
              <a16:creationId xmlns:a16="http://schemas.microsoft.com/office/drawing/2014/main" id="{27670683-9B54-4A08-A167-36DB572C3D92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830" name="TextBox 2829">
          <a:extLst>
            <a:ext uri="{FF2B5EF4-FFF2-40B4-BE49-F238E27FC236}">
              <a16:creationId xmlns:a16="http://schemas.microsoft.com/office/drawing/2014/main" id="{66207B75-C869-4DB0-86EB-7F06B79E4706}"/>
            </a:ext>
          </a:extLst>
        </xdr:cNvPr>
        <xdr:cNvSpPr txBox="1"/>
      </xdr:nvSpPr>
      <xdr:spPr>
        <a:xfrm>
          <a:off x="16659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831" name="TextBox 2830">
          <a:extLst>
            <a:ext uri="{FF2B5EF4-FFF2-40B4-BE49-F238E27FC236}">
              <a16:creationId xmlns:a16="http://schemas.microsoft.com/office/drawing/2014/main" id="{D68616A1-869F-49F2-9C3C-28AF01E100E4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832" name="TextBox 2831">
          <a:extLst>
            <a:ext uri="{FF2B5EF4-FFF2-40B4-BE49-F238E27FC236}">
              <a16:creationId xmlns:a16="http://schemas.microsoft.com/office/drawing/2014/main" id="{5AD91B1B-BA60-415F-BFFE-4590580278E6}"/>
            </a:ext>
          </a:extLst>
        </xdr:cNvPr>
        <xdr:cNvSpPr txBox="1"/>
      </xdr:nvSpPr>
      <xdr:spPr>
        <a:xfrm>
          <a:off x="1665922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833" name="TextBox 2832">
          <a:extLst>
            <a:ext uri="{FF2B5EF4-FFF2-40B4-BE49-F238E27FC236}">
              <a16:creationId xmlns:a16="http://schemas.microsoft.com/office/drawing/2014/main" id="{68EBEC44-4DB9-4F81-ADFC-24B517B1B0B8}"/>
            </a:ext>
          </a:extLst>
        </xdr:cNvPr>
        <xdr:cNvSpPr txBox="1"/>
      </xdr:nvSpPr>
      <xdr:spPr>
        <a:xfrm>
          <a:off x="16678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834" name="TextBox 2833">
          <a:extLst>
            <a:ext uri="{FF2B5EF4-FFF2-40B4-BE49-F238E27FC236}">
              <a16:creationId xmlns:a16="http://schemas.microsoft.com/office/drawing/2014/main" id="{8EDA72A8-8884-4291-B724-1A3FA9686CD3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835" name="TextBox 2834">
          <a:extLst>
            <a:ext uri="{FF2B5EF4-FFF2-40B4-BE49-F238E27FC236}">
              <a16:creationId xmlns:a16="http://schemas.microsoft.com/office/drawing/2014/main" id="{AF71C1F8-85FD-4DB2-878E-1ECE691C5943}"/>
            </a:ext>
          </a:extLst>
        </xdr:cNvPr>
        <xdr:cNvSpPr txBox="1"/>
      </xdr:nvSpPr>
      <xdr:spPr>
        <a:xfrm>
          <a:off x="16659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836" name="TextBox 2835">
          <a:extLst>
            <a:ext uri="{FF2B5EF4-FFF2-40B4-BE49-F238E27FC236}">
              <a16:creationId xmlns:a16="http://schemas.microsoft.com/office/drawing/2014/main" id="{DA3A29C7-E48B-4C10-AAE9-EDDFBAECE747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837" name="TextBox 2836">
          <a:extLst>
            <a:ext uri="{FF2B5EF4-FFF2-40B4-BE49-F238E27FC236}">
              <a16:creationId xmlns:a16="http://schemas.microsoft.com/office/drawing/2014/main" id="{C5DCD6D6-8755-4D95-97FA-B7FE9A8503B0}"/>
            </a:ext>
          </a:extLst>
        </xdr:cNvPr>
        <xdr:cNvSpPr txBox="1"/>
      </xdr:nvSpPr>
      <xdr:spPr>
        <a:xfrm>
          <a:off x="1665922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838" name="TextBox 2837">
          <a:extLst>
            <a:ext uri="{FF2B5EF4-FFF2-40B4-BE49-F238E27FC236}">
              <a16:creationId xmlns:a16="http://schemas.microsoft.com/office/drawing/2014/main" id="{AAAAABD9-6985-424B-AA8D-050804320AA2}"/>
            </a:ext>
          </a:extLst>
        </xdr:cNvPr>
        <xdr:cNvSpPr txBox="1"/>
      </xdr:nvSpPr>
      <xdr:spPr>
        <a:xfrm>
          <a:off x="16678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839" name="TextBox 2838">
          <a:extLst>
            <a:ext uri="{FF2B5EF4-FFF2-40B4-BE49-F238E27FC236}">
              <a16:creationId xmlns:a16="http://schemas.microsoft.com/office/drawing/2014/main" id="{C4E79B96-DE54-4D84-8BCE-A34B7981EEE9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840" name="TextBox 2839">
          <a:extLst>
            <a:ext uri="{FF2B5EF4-FFF2-40B4-BE49-F238E27FC236}">
              <a16:creationId xmlns:a16="http://schemas.microsoft.com/office/drawing/2014/main" id="{8A17F6F1-CAC9-4823-BF8A-0A145E894EA1}"/>
            </a:ext>
          </a:extLst>
        </xdr:cNvPr>
        <xdr:cNvSpPr txBox="1"/>
      </xdr:nvSpPr>
      <xdr:spPr>
        <a:xfrm>
          <a:off x="16659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841" name="TextBox 2840">
          <a:extLst>
            <a:ext uri="{FF2B5EF4-FFF2-40B4-BE49-F238E27FC236}">
              <a16:creationId xmlns:a16="http://schemas.microsoft.com/office/drawing/2014/main" id="{9DF7ABD4-2DD4-467F-998C-30C03087CC05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842" name="TextBox 2841">
          <a:extLst>
            <a:ext uri="{FF2B5EF4-FFF2-40B4-BE49-F238E27FC236}">
              <a16:creationId xmlns:a16="http://schemas.microsoft.com/office/drawing/2014/main" id="{3DDB2304-2854-46C1-AF53-32AFC4B38643}"/>
            </a:ext>
          </a:extLst>
        </xdr:cNvPr>
        <xdr:cNvSpPr txBox="1"/>
      </xdr:nvSpPr>
      <xdr:spPr>
        <a:xfrm>
          <a:off x="1665922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843" name="TextBox 2842">
          <a:extLst>
            <a:ext uri="{FF2B5EF4-FFF2-40B4-BE49-F238E27FC236}">
              <a16:creationId xmlns:a16="http://schemas.microsoft.com/office/drawing/2014/main" id="{F9864A67-90C6-4991-917C-5C9B09C27B20}"/>
            </a:ext>
          </a:extLst>
        </xdr:cNvPr>
        <xdr:cNvSpPr txBox="1"/>
      </xdr:nvSpPr>
      <xdr:spPr>
        <a:xfrm>
          <a:off x="16678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844" name="TextBox 2843">
          <a:extLst>
            <a:ext uri="{FF2B5EF4-FFF2-40B4-BE49-F238E27FC236}">
              <a16:creationId xmlns:a16="http://schemas.microsoft.com/office/drawing/2014/main" id="{905C73AF-14B8-4D6F-9D3E-43ADA7E1F605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845" name="TextBox 2844">
          <a:extLst>
            <a:ext uri="{FF2B5EF4-FFF2-40B4-BE49-F238E27FC236}">
              <a16:creationId xmlns:a16="http://schemas.microsoft.com/office/drawing/2014/main" id="{5368D26A-3C5A-4179-B23F-3D88A20607F9}"/>
            </a:ext>
          </a:extLst>
        </xdr:cNvPr>
        <xdr:cNvSpPr txBox="1"/>
      </xdr:nvSpPr>
      <xdr:spPr>
        <a:xfrm>
          <a:off x="16659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846" name="TextBox 2845">
          <a:extLst>
            <a:ext uri="{FF2B5EF4-FFF2-40B4-BE49-F238E27FC236}">
              <a16:creationId xmlns:a16="http://schemas.microsoft.com/office/drawing/2014/main" id="{ECC1C62E-5FD2-4703-945E-AA7CCF32E67C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847" name="TextBox 2846">
          <a:extLst>
            <a:ext uri="{FF2B5EF4-FFF2-40B4-BE49-F238E27FC236}">
              <a16:creationId xmlns:a16="http://schemas.microsoft.com/office/drawing/2014/main" id="{DD60C581-EA4F-4B5B-8010-5EC5342C7E0A}"/>
            </a:ext>
          </a:extLst>
        </xdr:cNvPr>
        <xdr:cNvSpPr txBox="1"/>
      </xdr:nvSpPr>
      <xdr:spPr>
        <a:xfrm>
          <a:off x="1665922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848" name="TextBox 2847">
          <a:extLst>
            <a:ext uri="{FF2B5EF4-FFF2-40B4-BE49-F238E27FC236}">
              <a16:creationId xmlns:a16="http://schemas.microsoft.com/office/drawing/2014/main" id="{1426CC1F-24C2-4B15-81AF-348AB076F7EF}"/>
            </a:ext>
          </a:extLst>
        </xdr:cNvPr>
        <xdr:cNvSpPr txBox="1"/>
      </xdr:nvSpPr>
      <xdr:spPr>
        <a:xfrm>
          <a:off x="16678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849" name="TextBox 2848">
          <a:extLst>
            <a:ext uri="{FF2B5EF4-FFF2-40B4-BE49-F238E27FC236}">
              <a16:creationId xmlns:a16="http://schemas.microsoft.com/office/drawing/2014/main" id="{2DC9CE83-901D-4544-AC0A-5A3E666EBBAA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850" name="TextBox 2849">
          <a:extLst>
            <a:ext uri="{FF2B5EF4-FFF2-40B4-BE49-F238E27FC236}">
              <a16:creationId xmlns:a16="http://schemas.microsoft.com/office/drawing/2014/main" id="{04374642-8395-4368-ACDA-CB5FEC4BB3A2}"/>
            </a:ext>
          </a:extLst>
        </xdr:cNvPr>
        <xdr:cNvSpPr txBox="1"/>
      </xdr:nvSpPr>
      <xdr:spPr>
        <a:xfrm>
          <a:off x="16659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851" name="TextBox 2850">
          <a:extLst>
            <a:ext uri="{FF2B5EF4-FFF2-40B4-BE49-F238E27FC236}">
              <a16:creationId xmlns:a16="http://schemas.microsoft.com/office/drawing/2014/main" id="{5B6C7746-687C-4B3F-BA01-6271E8D356DD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852" name="TextBox 2851">
          <a:extLst>
            <a:ext uri="{FF2B5EF4-FFF2-40B4-BE49-F238E27FC236}">
              <a16:creationId xmlns:a16="http://schemas.microsoft.com/office/drawing/2014/main" id="{C38BE365-E100-4241-8565-1CF6F1E5B848}"/>
            </a:ext>
          </a:extLst>
        </xdr:cNvPr>
        <xdr:cNvSpPr txBox="1"/>
      </xdr:nvSpPr>
      <xdr:spPr>
        <a:xfrm>
          <a:off x="1665922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853" name="TextBox 2852">
          <a:extLst>
            <a:ext uri="{FF2B5EF4-FFF2-40B4-BE49-F238E27FC236}">
              <a16:creationId xmlns:a16="http://schemas.microsoft.com/office/drawing/2014/main" id="{43969669-5FC0-47DD-8839-8D408237B804}"/>
            </a:ext>
          </a:extLst>
        </xdr:cNvPr>
        <xdr:cNvSpPr txBox="1"/>
      </xdr:nvSpPr>
      <xdr:spPr>
        <a:xfrm>
          <a:off x="16678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854" name="TextBox 2853">
          <a:extLst>
            <a:ext uri="{FF2B5EF4-FFF2-40B4-BE49-F238E27FC236}">
              <a16:creationId xmlns:a16="http://schemas.microsoft.com/office/drawing/2014/main" id="{8B57E758-02A2-46A0-BD95-8D3E3E277907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855" name="TextBox 2854">
          <a:extLst>
            <a:ext uri="{FF2B5EF4-FFF2-40B4-BE49-F238E27FC236}">
              <a16:creationId xmlns:a16="http://schemas.microsoft.com/office/drawing/2014/main" id="{E1A71799-9290-4340-A418-CF77220E638C}"/>
            </a:ext>
          </a:extLst>
        </xdr:cNvPr>
        <xdr:cNvSpPr txBox="1"/>
      </xdr:nvSpPr>
      <xdr:spPr>
        <a:xfrm>
          <a:off x="16659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856" name="TextBox 2855">
          <a:extLst>
            <a:ext uri="{FF2B5EF4-FFF2-40B4-BE49-F238E27FC236}">
              <a16:creationId xmlns:a16="http://schemas.microsoft.com/office/drawing/2014/main" id="{16B570A9-3159-4533-8967-F7327B8C168C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857" name="TextBox 2856">
          <a:extLst>
            <a:ext uri="{FF2B5EF4-FFF2-40B4-BE49-F238E27FC236}">
              <a16:creationId xmlns:a16="http://schemas.microsoft.com/office/drawing/2014/main" id="{FE53A913-3B57-4DBF-9848-9AA8449F38AE}"/>
            </a:ext>
          </a:extLst>
        </xdr:cNvPr>
        <xdr:cNvSpPr txBox="1"/>
      </xdr:nvSpPr>
      <xdr:spPr>
        <a:xfrm>
          <a:off x="1665922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858" name="TextBox 2857">
          <a:extLst>
            <a:ext uri="{FF2B5EF4-FFF2-40B4-BE49-F238E27FC236}">
              <a16:creationId xmlns:a16="http://schemas.microsoft.com/office/drawing/2014/main" id="{90ED4848-9A6A-440A-B845-4951CAF7F8DE}"/>
            </a:ext>
          </a:extLst>
        </xdr:cNvPr>
        <xdr:cNvSpPr txBox="1"/>
      </xdr:nvSpPr>
      <xdr:spPr>
        <a:xfrm>
          <a:off x="16678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859" name="TextBox 2858">
          <a:extLst>
            <a:ext uri="{FF2B5EF4-FFF2-40B4-BE49-F238E27FC236}">
              <a16:creationId xmlns:a16="http://schemas.microsoft.com/office/drawing/2014/main" id="{96F03DB3-F56A-4A3C-814B-FFC81F4CC083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860" name="TextBox 2859">
          <a:extLst>
            <a:ext uri="{FF2B5EF4-FFF2-40B4-BE49-F238E27FC236}">
              <a16:creationId xmlns:a16="http://schemas.microsoft.com/office/drawing/2014/main" id="{49CD9785-4B80-4699-9D52-20AD22A927D8}"/>
            </a:ext>
          </a:extLst>
        </xdr:cNvPr>
        <xdr:cNvSpPr txBox="1"/>
      </xdr:nvSpPr>
      <xdr:spPr>
        <a:xfrm>
          <a:off x="16659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861" name="TextBox 2860">
          <a:extLst>
            <a:ext uri="{FF2B5EF4-FFF2-40B4-BE49-F238E27FC236}">
              <a16:creationId xmlns:a16="http://schemas.microsoft.com/office/drawing/2014/main" id="{6AAE2A01-7276-4F22-A316-96E7B148C817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862" name="TextBox 2861">
          <a:extLst>
            <a:ext uri="{FF2B5EF4-FFF2-40B4-BE49-F238E27FC236}">
              <a16:creationId xmlns:a16="http://schemas.microsoft.com/office/drawing/2014/main" id="{B4E89CEE-15D3-4800-B1B2-11AE61311ED4}"/>
            </a:ext>
          </a:extLst>
        </xdr:cNvPr>
        <xdr:cNvSpPr txBox="1"/>
      </xdr:nvSpPr>
      <xdr:spPr>
        <a:xfrm>
          <a:off x="1665922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863" name="TextBox 2862">
          <a:extLst>
            <a:ext uri="{FF2B5EF4-FFF2-40B4-BE49-F238E27FC236}">
              <a16:creationId xmlns:a16="http://schemas.microsoft.com/office/drawing/2014/main" id="{F64CC8AA-964B-4F35-AB39-9E8557819BCE}"/>
            </a:ext>
          </a:extLst>
        </xdr:cNvPr>
        <xdr:cNvSpPr txBox="1"/>
      </xdr:nvSpPr>
      <xdr:spPr>
        <a:xfrm>
          <a:off x="16678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864" name="TextBox 2863">
          <a:extLst>
            <a:ext uri="{FF2B5EF4-FFF2-40B4-BE49-F238E27FC236}">
              <a16:creationId xmlns:a16="http://schemas.microsoft.com/office/drawing/2014/main" id="{D61513B2-5227-4C69-9B72-0CFE416D2C28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865" name="TextBox 2864">
          <a:extLst>
            <a:ext uri="{FF2B5EF4-FFF2-40B4-BE49-F238E27FC236}">
              <a16:creationId xmlns:a16="http://schemas.microsoft.com/office/drawing/2014/main" id="{AFEC6E2A-F09D-4AEA-A43D-F434904F4FE6}"/>
            </a:ext>
          </a:extLst>
        </xdr:cNvPr>
        <xdr:cNvSpPr txBox="1"/>
      </xdr:nvSpPr>
      <xdr:spPr>
        <a:xfrm>
          <a:off x="16659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866" name="TextBox 2865">
          <a:extLst>
            <a:ext uri="{FF2B5EF4-FFF2-40B4-BE49-F238E27FC236}">
              <a16:creationId xmlns:a16="http://schemas.microsoft.com/office/drawing/2014/main" id="{3BBDCB79-FA9C-4BB4-80DA-48BD711D2E49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867" name="TextBox 2866">
          <a:extLst>
            <a:ext uri="{FF2B5EF4-FFF2-40B4-BE49-F238E27FC236}">
              <a16:creationId xmlns:a16="http://schemas.microsoft.com/office/drawing/2014/main" id="{D99A10BC-1204-4649-8B2E-4517EE23BB21}"/>
            </a:ext>
          </a:extLst>
        </xdr:cNvPr>
        <xdr:cNvSpPr txBox="1"/>
      </xdr:nvSpPr>
      <xdr:spPr>
        <a:xfrm>
          <a:off x="1665922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1333500</xdr:colOff>
      <xdr:row>0</xdr:row>
      <xdr:rowOff>0</xdr:rowOff>
    </xdr:from>
    <xdr:ext cx="65" cy="1222654"/>
    <xdr:sp macro="" textlink="">
      <xdr:nvSpPr>
        <xdr:cNvPr id="2868" name="TextBox 2867">
          <a:extLst>
            <a:ext uri="{FF2B5EF4-FFF2-40B4-BE49-F238E27FC236}">
              <a16:creationId xmlns:a16="http://schemas.microsoft.com/office/drawing/2014/main" id="{34547894-C886-42EE-97EE-820020418772}"/>
            </a:ext>
          </a:extLst>
        </xdr:cNvPr>
        <xdr:cNvSpPr txBox="1"/>
      </xdr:nvSpPr>
      <xdr:spPr>
        <a:xfrm>
          <a:off x="16678275" y="0"/>
          <a:ext cx="65" cy="12226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869" name="TextBox 2868">
          <a:extLst>
            <a:ext uri="{FF2B5EF4-FFF2-40B4-BE49-F238E27FC236}">
              <a16:creationId xmlns:a16="http://schemas.microsoft.com/office/drawing/2014/main" id="{D8877826-0E56-4C3C-B7F6-64E060F50ACE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839927"/>
    <xdr:sp macro="" textlink="">
      <xdr:nvSpPr>
        <xdr:cNvPr id="2870" name="TextBox 2869">
          <a:extLst>
            <a:ext uri="{FF2B5EF4-FFF2-40B4-BE49-F238E27FC236}">
              <a16:creationId xmlns:a16="http://schemas.microsoft.com/office/drawing/2014/main" id="{F2150EE5-F813-4AD4-AF83-2F6BA4BFE58F}"/>
            </a:ext>
          </a:extLst>
        </xdr:cNvPr>
        <xdr:cNvSpPr txBox="1"/>
      </xdr:nvSpPr>
      <xdr:spPr>
        <a:xfrm>
          <a:off x="16659225" y="0"/>
          <a:ext cx="65" cy="839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1304925</xdr:colOff>
      <xdr:row>0</xdr:row>
      <xdr:rowOff>0</xdr:rowOff>
    </xdr:from>
    <xdr:ext cx="65" cy="172227"/>
    <xdr:sp macro="" textlink="">
      <xdr:nvSpPr>
        <xdr:cNvPr id="2871" name="TextBox 2870">
          <a:extLst>
            <a:ext uri="{FF2B5EF4-FFF2-40B4-BE49-F238E27FC236}">
              <a16:creationId xmlns:a16="http://schemas.microsoft.com/office/drawing/2014/main" id="{B0AD4CA7-0FE7-4922-9144-59560F5307FA}"/>
            </a:ext>
          </a:extLst>
        </xdr:cNvPr>
        <xdr:cNvSpPr txBox="1"/>
      </xdr:nvSpPr>
      <xdr:spPr>
        <a:xfrm>
          <a:off x="1664970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1314450</xdr:colOff>
      <xdr:row>0</xdr:row>
      <xdr:rowOff>0</xdr:rowOff>
    </xdr:from>
    <xdr:ext cx="65" cy="382727"/>
    <xdr:sp macro="" textlink="">
      <xdr:nvSpPr>
        <xdr:cNvPr id="2872" name="TextBox 2871">
          <a:extLst>
            <a:ext uri="{FF2B5EF4-FFF2-40B4-BE49-F238E27FC236}">
              <a16:creationId xmlns:a16="http://schemas.microsoft.com/office/drawing/2014/main" id="{42C8A180-E366-4D8F-952F-ABD03B3BB79D}"/>
            </a:ext>
          </a:extLst>
        </xdr:cNvPr>
        <xdr:cNvSpPr txBox="1"/>
      </xdr:nvSpPr>
      <xdr:spPr>
        <a:xfrm>
          <a:off x="16659225" y="0"/>
          <a:ext cx="65" cy="3827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2873" name="TextBox 2872">
          <a:extLst>
            <a:ext uri="{FF2B5EF4-FFF2-40B4-BE49-F238E27FC236}">
              <a16:creationId xmlns:a16="http://schemas.microsoft.com/office/drawing/2014/main" id="{0CC217D9-3BD6-4508-98A5-413B156553B4}"/>
            </a:ext>
          </a:extLst>
        </xdr:cNvPr>
        <xdr:cNvSpPr txBox="1"/>
      </xdr:nvSpPr>
      <xdr:spPr>
        <a:xfrm>
          <a:off x="16668750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2874" name="TextBox 2873">
          <a:extLst>
            <a:ext uri="{FF2B5EF4-FFF2-40B4-BE49-F238E27FC236}">
              <a16:creationId xmlns:a16="http://schemas.microsoft.com/office/drawing/2014/main" id="{4EDC395D-3BB0-4511-86F0-BBFE0B3CD572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2875" name="TextBox 2874">
          <a:extLst>
            <a:ext uri="{FF2B5EF4-FFF2-40B4-BE49-F238E27FC236}">
              <a16:creationId xmlns:a16="http://schemas.microsoft.com/office/drawing/2014/main" id="{595CDCCD-B7F7-49DF-8357-E0CD3458FC0A}"/>
            </a:ext>
          </a:extLst>
        </xdr:cNvPr>
        <xdr:cNvSpPr txBox="1"/>
      </xdr:nvSpPr>
      <xdr:spPr>
        <a:xfrm>
          <a:off x="16668750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2876" name="TextBox 2875">
          <a:extLst>
            <a:ext uri="{FF2B5EF4-FFF2-40B4-BE49-F238E27FC236}">
              <a16:creationId xmlns:a16="http://schemas.microsoft.com/office/drawing/2014/main" id="{7D5B868B-1444-4186-8CFF-954A90302DCE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2877" name="TextBox 2876">
          <a:extLst>
            <a:ext uri="{FF2B5EF4-FFF2-40B4-BE49-F238E27FC236}">
              <a16:creationId xmlns:a16="http://schemas.microsoft.com/office/drawing/2014/main" id="{22093C1F-D6E4-4502-9EAC-2A4184B4906D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2878" name="TextBox 2877">
          <a:extLst>
            <a:ext uri="{FF2B5EF4-FFF2-40B4-BE49-F238E27FC236}">
              <a16:creationId xmlns:a16="http://schemas.microsoft.com/office/drawing/2014/main" id="{8634E97B-DC53-41DC-B650-ED007CB07926}"/>
            </a:ext>
          </a:extLst>
        </xdr:cNvPr>
        <xdr:cNvSpPr txBox="1"/>
      </xdr:nvSpPr>
      <xdr:spPr>
        <a:xfrm>
          <a:off x="16668750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2879" name="TextBox 2878">
          <a:extLst>
            <a:ext uri="{FF2B5EF4-FFF2-40B4-BE49-F238E27FC236}">
              <a16:creationId xmlns:a16="http://schemas.microsoft.com/office/drawing/2014/main" id="{48203FCD-253A-4773-B18C-C887E7BC5FDE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2880" name="TextBox 2879">
          <a:extLst>
            <a:ext uri="{FF2B5EF4-FFF2-40B4-BE49-F238E27FC236}">
              <a16:creationId xmlns:a16="http://schemas.microsoft.com/office/drawing/2014/main" id="{D81C3C5E-6E00-41F1-8272-B02BDFE0B09C}"/>
            </a:ext>
          </a:extLst>
        </xdr:cNvPr>
        <xdr:cNvSpPr txBox="1"/>
      </xdr:nvSpPr>
      <xdr:spPr>
        <a:xfrm>
          <a:off x="16668750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2881" name="TextBox 2880">
          <a:extLst>
            <a:ext uri="{FF2B5EF4-FFF2-40B4-BE49-F238E27FC236}">
              <a16:creationId xmlns:a16="http://schemas.microsoft.com/office/drawing/2014/main" id="{2C102D26-6F0F-462C-AB83-6D587500E1B0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2882" name="TextBox 2881">
          <a:extLst>
            <a:ext uri="{FF2B5EF4-FFF2-40B4-BE49-F238E27FC236}">
              <a16:creationId xmlns:a16="http://schemas.microsoft.com/office/drawing/2014/main" id="{1F15A241-AE08-46E7-9A38-69A245FA67F4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2883" name="TextBox 2882">
          <a:extLst>
            <a:ext uri="{FF2B5EF4-FFF2-40B4-BE49-F238E27FC236}">
              <a16:creationId xmlns:a16="http://schemas.microsoft.com/office/drawing/2014/main" id="{86A35F8D-5484-4C2D-B545-438280D527B2}"/>
            </a:ext>
          </a:extLst>
        </xdr:cNvPr>
        <xdr:cNvSpPr txBox="1"/>
      </xdr:nvSpPr>
      <xdr:spPr>
        <a:xfrm>
          <a:off x="16668750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2884" name="TextBox 2883">
          <a:extLst>
            <a:ext uri="{FF2B5EF4-FFF2-40B4-BE49-F238E27FC236}">
              <a16:creationId xmlns:a16="http://schemas.microsoft.com/office/drawing/2014/main" id="{EFF68683-FB05-42BB-BE07-572B604D00E4}"/>
            </a:ext>
          </a:extLst>
        </xdr:cNvPr>
        <xdr:cNvSpPr txBox="1"/>
      </xdr:nvSpPr>
      <xdr:spPr>
        <a:xfrm>
          <a:off x="16668750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2885" name="TextBox 2884">
          <a:extLst>
            <a:ext uri="{FF2B5EF4-FFF2-40B4-BE49-F238E27FC236}">
              <a16:creationId xmlns:a16="http://schemas.microsoft.com/office/drawing/2014/main" id="{5063221B-FB8E-4EA4-AB52-B5C6ABA98BBA}"/>
            </a:ext>
          </a:extLst>
        </xdr:cNvPr>
        <xdr:cNvSpPr txBox="1"/>
      </xdr:nvSpPr>
      <xdr:spPr>
        <a:xfrm>
          <a:off x="16668750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2886" name="TextBox 2885">
          <a:extLst>
            <a:ext uri="{FF2B5EF4-FFF2-40B4-BE49-F238E27FC236}">
              <a16:creationId xmlns:a16="http://schemas.microsoft.com/office/drawing/2014/main" id="{4B13EF37-B61B-4EEE-AD06-8E2E1A01B1A2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2887" name="TextBox 2886">
          <a:extLst>
            <a:ext uri="{FF2B5EF4-FFF2-40B4-BE49-F238E27FC236}">
              <a16:creationId xmlns:a16="http://schemas.microsoft.com/office/drawing/2014/main" id="{8F047897-9DE8-4F9C-84A5-E1A179024A66}"/>
            </a:ext>
          </a:extLst>
        </xdr:cNvPr>
        <xdr:cNvSpPr txBox="1"/>
      </xdr:nvSpPr>
      <xdr:spPr>
        <a:xfrm>
          <a:off x="16668750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2888" name="TextBox 2887">
          <a:extLst>
            <a:ext uri="{FF2B5EF4-FFF2-40B4-BE49-F238E27FC236}">
              <a16:creationId xmlns:a16="http://schemas.microsoft.com/office/drawing/2014/main" id="{4CCE9CF9-7486-46D3-B92C-0236383770DA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2889" name="TextBox 2888">
          <a:extLst>
            <a:ext uri="{FF2B5EF4-FFF2-40B4-BE49-F238E27FC236}">
              <a16:creationId xmlns:a16="http://schemas.microsoft.com/office/drawing/2014/main" id="{02EBB001-EE9A-42AB-B9B5-2DA8F0301D62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2890" name="TextBox 2889">
          <a:extLst>
            <a:ext uri="{FF2B5EF4-FFF2-40B4-BE49-F238E27FC236}">
              <a16:creationId xmlns:a16="http://schemas.microsoft.com/office/drawing/2014/main" id="{0CF335B0-F4DB-413B-A89F-9AF97BEE430C}"/>
            </a:ext>
          </a:extLst>
        </xdr:cNvPr>
        <xdr:cNvSpPr txBox="1"/>
      </xdr:nvSpPr>
      <xdr:spPr>
        <a:xfrm>
          <a:off x="16668750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2891" name="TextBox 2890">
          <a:extLst>
            <a:ext uri="{FF2B5EF4-FFF2-40B4-BE49-F238E27FC236}">
              <a16:creationId xmlns:a16="http://schemas.microsoft.com/office/drawing/2014/main" id="{F7CD0FCE-86B6-4995-BC23-11106CDE9B93}"/>
            </a:ext>
          </a:extLst>
        </xdr:cNvPr>
        <xdr:cNvSpPr txBox="1"/>
      </xdr:nvSpPr>
      <xdr:spPr>
        <a:xfrm>
          <a:off x="16668750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2892" name="TextBox 2891">
          <a:extLst>
            <a:ext uri="{FF2B5EF4-FFF2-40B4-BE49-F238E27FC236}">
              <a16:creationId xmlns:a16="http://schemas.microsoft.com/office/drawing/2014/main" id="{9AE14007-B577-43F9-876E-AB20BBF8BCFE}"/>
            </a:ext>
          </a:extLst>
        </xdr:cNvPr>
        <xdr:cNvSpPr txBox="1"/>
      </xdr:nvSpPr>
      <xdr:spPr>
        <a:xfrm>
          <a:off x="16668750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2893" name="TextBox 2892">
          <a:extLst>
            <a:ext uri="{FF2B5EF4-FFF2-40B4-BE49-F238E27FC236}">
              <a16:creationId xmlns:a16="http://schemas.microsoft.com/office/drawing/2014/main" id="{B2236315-E32A-40A6-BB59-B3F65AF0D65E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2894" name="TextBox 2893">
          <a:extLst>
            <a:ext uri="{FF2B5EF4-FFF2-40B4-BE49-F238E27FC236}">
              <a16:creationId xmlns:a16="http://schemas.microsoft.com/office/drawing/2014/main" id="{C2FC2FEE-2838-4466-886C-F144C09CAF93}"/>
            </a:ext>
          </a:extLst>
        </xdr:cNvPr>
        <xdr:cNvSpPr txBox="1"/>
      </xdr:nvSpPr>
      <xdr:spPr>
        <a:xfrm>
          <a:off x="16668750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2895" name="TextBox 2894">
          <a:extLst>
            <a:ext uri="{FF2B5EF4-FFF2-40B4-BE49-F238E27FC236}">
              <a16:creationId xmlns:a16="http://schemas.microsoft.com/office/drawing/2014/main" id="{6C3E2E73-534F-4755-99DE-664F458E4471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2896" name="TextBox 2895">
          <a:extLst>
            <a:ext uri="{FF2B5EF4-FFF2-40B4-BE49-F238E27FC236}">
              <a16:creationId xmlns:a16="http://schemas.microsoft.com/office/drawing/2014/main" id="{99123AA9-40CF-4FB9-AC6C-B53FD7A729DE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2897" name="TextBox 2896">
          <a:extLst>
            <a:ext uri="{FF2B5EF4-FFF2-40B4-BE49-F238E27FC236}">
              <a16:creationId xmlns:a16="http://schemas.microsoft.com/office/drawing/2014/main" id="{97291ABC-C6CE-4536-9B2A-03C8F07BA267}"/>
            </a:ext>
          </a:extLst>
        </xdr:cNvPr>
        <xdr:cNvSpPr txBox="1"/>
      </xdr:nvSpPr>
      <xdr:spPr>
        <a:xfrm>
          <a:off x="16668750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2898" name="TextBox 2897">
          <a:extLst>
            <a:ext uri="{FF2B5EF4-FFF2-40B4-BE49-F238E27FC236}">
              <a16:creationId xmlns:a16="http://schemas.microsoft.com/office/drawing/2014/main" id="{569D2DFC-5C6E-4FCE-879E-28CD3BAB23B7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2899" name="TextBox 2898">
          <a:extLst>
            <a:ext uri="{FF2B5EF4-FFF2-40B4-BE49-F238E27FC236}">
              <a16:creationId xmlns:a16="http://schemas.microsoft.com/office/drawing/2014/main" id="{232FC286-E304-4CF4-9577-C27A995E8AAC}"/>
            </a:ext>
          </a:extLst>
        </xdr:cNvPr>
        <xdr:cNvSpPr txBox="1"/>
      </xdr:nvSpPr>
      <xdr:spPr>
        <a:xfrm>
          <a:off x="16668750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2900" name="TextBox 2899">
          <a:extLst>
            <a:ext uri="{FF2B5EF4-FFF2-40B4-BE49-F238E27FC236}">
              <a16:creationId xmlns:a16="http://schemas.microsoft.com/office/drawing/2014/main" id="{264E6A80-AF70-4282-81A5-252605E77935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2901" name="TextBox 2900">
          <a:extLst>
            <a:ext uri="{FF2B5EF4-FFF2-40B4-BE49-F238E27FC236}">
              <a16:creationId xmlns:a16="http://schemas.microsoft.com/office/drawing/2014/main" id="{23C7919A-E582-4733-A69E-AD6F8A263359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2902" name="TextBox 2901">
          <a:extLst>
            <a:ext uri="{FF2B5EF4-FFF2-40B4-BE49-F238E27FC236}">
              <a16:creationId xmlns:a16="http://schemas.microsoft.com/office/drawing/2014/main" id="{3DEFEBD7-2703-4C45-9A29-E2F2B0501AE9}"/>
            </a:ext>
          </a:extLst>
        </xdr:cNvPr>
        <xdr:cNvSpPr txBox="1"/>
      </xdr:nvSpPr>
      <xdr:spPr>
        <a:xfrm>
          <a:off x="16668750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2903" name="TextBox 2902">
          <a:extLst>
            <a:ext uri="{FF2B5EF4-FFF2-40B4-BE49-F238E27FC236}">
              <a16:creationId xmlns:a16="http://schemas.microsoft.com/office/drawing/2014/main" id="{534A46FC-902D-4C3E-86D9-31E07DCAF42A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2904" name="TextBox 2903">
          <a:extLst>
            <a:ext uri="{FF2B5EF4-FFF2-40B4-BE49-F238E27FC236}">
              <a16:creationId xmlns:a16="http://schemas.microsoft.com/office/drawing/2014/main" id="{9D0F466A-BCC5-4E45-8AB3-792CD7060F5E}"/>
            </a:ext>
          </a:extLst>
        </xdr:cNvPr>
        <xdr:cNvSpPr txBox="1"/>
      </xdr:nvSpPr>
      <xdr:spPr>
        <a:xfrm>
          <a:off x="16668750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2905" name="TextBox 2904">
          <a:extLst>
            <a:ext uri="{FF2B5EF4-FFF2-40B4-BE49-F238E27FC236}">
              <a16:creationId xmlns:a16="http://schemas.microsoft.com/office/drawing/2014/main" id="{F1A37605-85D4-47C0-9881-D54DC5E4D4B5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2906" name="TextBox 2905">
          <a:extLst>
            <a:ext uri="{FF2B5EF4-FFF2-40B4-BE49-F238E27FC236}">
              <a16:creationId xmlns:a16="http://schemas.microsoft.com/office/drawing/2014/main" id="{9C667570-ED0B-4BEC-A21E-E580DB072D5C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2907" name="TextBox 2906">
          <a:extLst>
            <a:ext uri="{FF2B5EF4-FFF2-40B4-BE49-F238E27FC236}">
              <a16:creationId xmlns:a16="http://schemas.microsoft.com/office/drawing/2014/main" id="{64087A26-EA5D-4231-884A-EAE5F64DC5FB}"/>
            </a:ext>
          </a:extLst>
        </xdr:cNvPr>
        <xdr:cNvSpPr txBox="1"/>
      </xdr:nvSpPr>
      <xdr:spPr>
        <a:xfrm>
          <a:off x="16668750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2908" name="TextBox 2907">
          <a:extLst>
            <a:ext uri="{FF2B5EF4-FFF2-40B4-BE49-F238E27FC236}">
              <a16:creationId xmlns:a16="http://schemas.microsoft.com/office/drawing/2014/main" id="{47102CCC-38D9-4E09-95AE-DF87C55B7BDD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2909" name="TextBox 2908">
          <a:extLst>
            <a:ext uri="{FF2B5EF4-FFF2-40B4-BE49-F238E27FC236}">
              <a16:creationId xmlns:a16="http://schemas.microsoft.com/office/drawing/2014/main" id="{7245600A-773A-49B4-BA4E-5AE1DFC9F580}"/>
            </a:ext>
          </a:extLst>
        </xdr:cNvPr>
        <xdr:cNvSpPr txBox="1"/>
      </xdr:nvSpPr>
      <xdr:spPr>
        <a:xfrm>
          <a:off x="16668750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2910" name="TextBox 2909">
          <a:extLst>
            <a:ext uri="{FF2B5EF4-FFF2-40B4-BE49-F238E27FC236}">
              <a16:creationId xmlns:a16="http://schemas.microsoft.com/office/drawing/2014/main" id="{2F16EE06-E491-498C-B1E0-E5B4EF8BD892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2911" name="TextBox 2910">
          <a:extLst>
            <a:ext uri="{FF2B5EF4-FFF2-40B4-BE49-F238E27FC236}">
              <a16:creationId xmlns:a16="http://schemas.microsoft.com/office/drawing/2014/main" id="{2CC03752-4954-4F20-AE12-E85DD01BD5D9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2912" name="TextBox 2911">
          <a:extLst>
            <a:ext uri="{FF2B5EF4-FFF2-40B4-BE49-F238E27FC236}">
              <a16:creationId xmlns:a16="http://schemas.microsoft.com/office/drawing/2014/main" id="{27D8F6FB-EB05-4447-81F6-35435E329590}"/>
            </a:ext>
          </a:extLst>
        </xdr:cNvPr>
        <xdr:cNvSpPr txBox="1"/>
      </xdr:nvSpPr>
      <xdr:spPr>
        <a:xfrm>
          <a:off x="16668750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2913" name="TextBox 2912">
          <a:extLst>
            <a:ext uri="{FF2B5EF4-FFF2-40B4-BE49-F238E27FC236}">
              <a16:creationId xmlns:a16="http://schemas.microsoft.com/office/drawing/2014/main" id="{26C7FB31-A831-46F7-89B7-8ACA1564CE5E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2914" name="TextBox 2913">
          <a:extLst>
            <a:ext uri="{FF2B5EF4-FFF2-40B4-BE49-F238E27FC236}">
              <a16:creationId xmlns:a16="http://schemas.microsoft.com/office/drawing/2014/main" id="{92CB0A8D-9868-4EB3-BF86-2B406C1213FF}"/>
            </a:ext>
          </a:extLst>
        </xdr:cNvPr>
        <xdr:cNvSpPr txBox="1"/>
      </xdr:nvSpPr>
      <xdr:spPr>
        <a:xfrm>
          <a:off x="16668750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2915" name="TextBox 2914">
          <a:extLst>
            <a:ext uri="{FF2B5EF4-FFF2-40B4-BE49-F238E27FC236}">
              <a16:creationId xmlns:a16="http://schemas.microsoft.com/office/drawing/2014/main" id="{82944B11-0873-4109-8AA8-53CB43B5A360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2916" name="TextBox 2915">
          <a:extLst>
            <a:ext uri="{FF2B5EF4-FFF2-40B4-BE49-F238E27FC236}">
              <a16:creationId xmlns:a16="http://schemas.microsoft.com/office/drawing/2014/main" id="{A1E87EE5-01A6-4EF7-88FE-302972A76BD6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2917" name="TextBox 2916">
          <a:extLst>
            <a:ext uri="{FF2B5EF4-FFF2-40B4-BE49-F238E27FC236}">
              <a16:creationId xmlns:a16="http://schemas.microsoft.com/office/drawing/2014/main" id="{B29E4743-211D-4ABC-8CFE-434376CA9899}"/>
            </a:ext>
          </a:extLst>
        </xdr:cNvPr>
        <xdr:cNvSpPr txBox="1"/>
      </xdr:nvSpPr>
      <xdr:spPr>
        <a:xfrm>
          <a:off x="16668750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2918" name="TextBox 2917">
          <a:extLst>
            <a:ext uri="{FF2B5EF4-FFF2-40B4-BE49-F238E27FC236}">
              <a16:creationId xmlns:a16="http://schemas.microsoft.com/office/drawing/2014/main" id="{A0FAEADA-3785-4B7C-9634-CF26121D5558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2919" name="TextBox 2918">
          <a:extLst>
            <a:ext uri="{FF2B5EF4-FFF2-40B4-BE49-F238E27FC236}">
              <a16:creationId xmlns:a16="http://schemas.microsoft.com/office/drawing/2014/main" id="{5B06C0D4-AE64-44EA-B1BA-7A025BCBCFA9}"/>
            </a:ext>
          </a:extLst>
        </xdr:cNvPr>
        <xdr:cNvSpPr txBox="1"/>
      </xdr:nvSpPr>
      <xdr:spPr>
        <a:xfrm>
          <a:off x="16668750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2920" name="TextBox 2919">
          <a:extLst>
            <a:ext uri="{FF2B5EF4-FFF2-40B4-BE49-F238E27FC236}">
              <a16:creationId xmlns:a16="http://schemas.microsoft.com/office/drawing/2014/main" id="{B667D0A6-43EC-479F-9EA1-1FA9235B0107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2921" name="TextBox 2920">
          <a:extLst>
            <a:ext uri="{FF2B5EF4-FFF2-40B4-BE49-F238E27FC236}">
              <a16:creationId xmlns:a16="http://schemas.microsoft.com/office/drawing/2014/main" id="{3137F929-57EF-4C44-B9E4-57B8C86A4153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2922" name="TextBox 2921">
          <a:extLst>
            <a:ext uri="{FF2B5EF4-FFF2-40B4-BE49-F238E27FC236}">
              <a16:creationId xmlns:a16="http://schemas.microsoft.com/office/drawing/2014/main" id="{F7412A9D-9B45-4910-A1F0-BE0CC46D4285}"/>
            </a:ext>
          </a:extLst>
        </xdr:cNvPr>
        <xdr:cNvSpPr txBox="1"/>
      </xdr:nvSpPr>
      <xdr:spPr>
        <a:xfrm>
          <a:off x="16668750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2923" name="TextBox 2922">
          <a:extLst>
            <a:ext uri="{FF2B5EF4-FFF2-40B4-BE49-F238E27FC236}">
              <a16:creationId xmlns:a16="http://schemas.microsoft.com/office/drawing/2014/main" id="{7DE9A2D8-4632-472B-BF96-2F149A87650C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2924" name="TextBox 2923">
          <a:extLst>
            <a:ext uri="{FF2B5EF4-FFF2-40B4-BE49-F238E27FC236}">
              <a16:creationId xmlns:a16="http://schemas.microsoft.com/office/drawing/2014/main" id="{E12A731A-0B2B-4548-8C1B-C5ED38008AC7}"/>
            </a:ext>
          </a:extLst>
        </xdr:cNvPr>
        <xdr:cNvSpPr txBox="1"/>
      </xdr:nvSpPr>
      <xdr:spPr>
        <a:xfrm>
          <a:off x="16668750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2925" name="TextBox 2924">
          <a:extLst>
            <a:ext uri="{FF2B5EF4-FFF2-40B4-BE49-F238E27FC236}">
              <a16:creationId xmlns:a16="http://schemas.microsoft.com/office/drawing/2014/main" id="{60070EAD-F67F-4656-903D-D2B9B9BB5A53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2926" name="TextBox 2925">
          <a:extLst>
            <a:ext uri="{FF2B5EF4-FFF2-40B4-BE49-F238E27FC236}">
              <a16:creationId xmlns:a16="http://schemas.microsoft.com/office/drawing/2014/main" id="{B40960DE-32C3-410B-A1E7-451BD0C858F7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16</xdr:col>
      <xdr:colOff>6350</xdr:colOff>
      <xdr:row>0</xdr:row>
      <xdr:rowOff>0</xdr:rowOff>
    </xdr:from>
    <xdr:ext cx="65" cy="210500"/>
    <xdr:sp macro="" textlink="">
      <xdr:nvSpPr>
        <xdr:cNvPr id="2927" name="TextBox 2926">
          <a:extLst>
            <a:ext uri="{FF2B5EF4-FFF2-40B4-BE49-F238E27FC236}">
              <a16:creationId xmlns:a16="http://schemas.microsoft.com/office/drawing/2014/main" id="{AF7721C7-B951-422E-8272-CBE779FE4D25}"/>
            </a:ext>
          </a:extLst>
        </xdr:cNvPr>
        <xdr:cNvSpPr txBox="1"/>
      </xdr:nvSpPr>
      <xdr:spPr>
        <a:xfrm>
          <a:off x="1713230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16</xdr:col>
      <xdr:colOff>6350</xdr:colOff>
      <xdr:row>0</xdr:row>
      <xdr:rowOff>0</xdr:rowOff>
    </xdr:from>
    <xdr:ext cx="65" cy="209981"/>
    <xdr:sp macro="" textlink="">
      <xdr:nvSpPr>
        <xdr:cNvPr id="2928" name="TextBox 2927">
          <a:extLst>
            <a:ext uri="{FF2B5EF4-FFF2-40B4-BE49-F238E27FC236}">
              <a16:creationId xmlns:a16="http://schemas.microsoft.com/office/drawing/2014/main" id="{9C5032BD-60AA-4A61-9E9C-956F461D8BFE}"/>
            </a:ext>
          </a:extLst>
        </xdr:cNvPr>
        <xdr:cNvSpPr txBox="1"/>
      </xdr:nvSpPr>
      <xdr:spPr>
        <a:xfrm>
          <a:off x="17132300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16</xdr:col>
      <xdr:colOff>6350</xdr:colOff>
      <xdr:row>0</xdr:row>
      <xdr:rowOff>0</xdr:rowOff>
    </xdr:from>
    <xdr:ext cx="65" cy="210500"/>
    <xdr:sp macro="" textlink="">
      <xdr:nvSpPr>
        <xdr:cNvPr id="2929" name="TextBox 2928">
          <a:extLst>
            <a:ext uri="{FF2B5EF4-FFF2-40B4-BE49-F238E27FC236}">
              <a16:creationId xmlns:a16="http://schemas.microsoft.com/office/drawing/2014/main" id="{6232E0D3-BEA1-41E1-9F02-2336B64651E8}"/>
            </a:ext>
          </a:extLst>
        </xdr:cNvPr>
        <xdr:cNvSpPr txBox="1"/>
      </xdr:nvSpPr>
      <xdr:spPr>
        <a:xfrm>
          <a:off x="1713230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16</xdr:col>
      <xdr:colOff>6350</xdr:colOff>
      <xdr:row>0</xdr:row>
      <xdr:rowOff>0</xdr:rowOff>
    </xdr:from>
    <xdr:ext cx="65" cy="210500"/>
    <xdr:sp macro="" textlink="">
      <xdr:nvSpPr>
        <xdr:cNvPr id="2930" name="TextBox 2929">
          <a:extLst>
            <a:ext uri="{FF2B5EF4-FFF2-40B4-BE49-F238E27FC236}">
              <a16:creationId xmlns:a16="http://schemas.microsoft.com/office/drawing/2014/main" id="{50000434-D52C-4957-BA7C-32B45C96D53E}"/>
            </a:ext>
          </a:extLst>
        </xdr:cNvPr>
        <xdr:cNvSpPr txBox="1"/>
      </xdr:nvSpPr>
      <xdr:spPr>
        <a:xfrm>
          <a:off x="1713230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2931" name="TextBox 2930">
          <a:extLst>
            <a:ext uri="{FF2B5EF4-FFF2-40B4-BE49-F238E27FC236}">
              <a16:creationId xmlns:a16="http://schemas.microsoft.com/office/drawing/2014/main" id="{008D0A09-B9F2-48DA-8571-66C50AE06E73}"/>
            </a:ext>
          </a:extLst>
        </xdr:cNvPr>
        <xdr:cNvSpPr txBox="1"/>
      </xdr:nvSpPr>
      <xdr:spPr>
        <a:xfrm>
          <a:off x="16668750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2932" name="TextBox 2931">
          <a:extLst>
            <a:ext uri="{FF2B5EF4-FFF2-40B4-BE49-F238E27FC236}">
              <a16:creationId xmlns:a16="http://schemas.microsoft.com/office/drawing/2014/main" id="{34F42AD1-30B3-4F8D-A45A-02838EB4BDF3}"/>
            </a:ext>
          </a:extLst>
        </xdr:cNvPr>
        <xdr:cNvSpPr txBox="1"/>
      </xdr:nvSpPr>
      <xdr:spPr>
        <a:xfrm>
          <a:off x="16668750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2933" name="TextBox 2932">
          <a:extLst>
            <a:ext uri="{FF2B5EF4-FFF2-40B4-BE49-F238E27FC236}">
              <a16:creationId xmlns:a16="http://schemas.microsoft.com/office/drawing/2014/main" id="{2F24EF33-5A2E-4BC0-89C7-A3449801ED8E}"/>
            </a:ext>
          </a:extLst>
        </xdr:cNvPr>
        <xdr:cNvSpPr txBox="1"/>
      </xdr:nvSpPr>
      <xdr:spPr>
        <a:xfrm>
          <a:off x="16668750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2934" name="TextBox 2933">
          <a:extLst>
            <a:ext uri="{FF2B5EF4-FFF2-40B4-BE49-F238E27FC236}">
              <a16:creationId xmlns:a16="http://schemas.microsoft.com/office/drawing/2014/main" id="{53C33053-0BEB-4D72-A748-957647778D73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2935" name="TextBox 2934">
          <a:extLst>
            <a:ext uri="{FF2B5EF4-FFF2-40B4-BE49-F238E27FC236}">
              <a16:creationId xmlns:a16="http://schemas.microsoft.com/office/drawing/2014/main" id="{C5CD17D5-39A8-4EB3-8AED-4E8BBF75AB08}"/>
            </a:ext>
          </a:extLst>
        </xdr:cNvPr>
        <xdr:cNvSpPr txBox="1"/>
      </xdr:nvSpPr>
      <xdr:spPr>
        <a:xfrm>
          <a:off x="16668750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2936" name="TextBox 2935">
          <a:extLst>
            <a:ext uri="{FF2B5EF4-FFF2-40B4-BE49-F238E27FC236}">
              <a16:creationId xmlns:a16="http://schemas.microsoft.com/office/drawing/2014/main" id="{34419FD0-88C7-4C76-BA75-449132B0A5AF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2937" name="TextBox 2936">
          <a:extLst>
            <a:ext uri="{FF2B5EF4-FFF2-40B4-BE49-F238E27FC236}">
              <a16:creationId xmlns:a16="http://schemas.microsoft.com/office/drawing/2014/main" id="{0086E0CB-D2E1-42E4-B3E8-C9822B5537BB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2938" name="TextBox 2937">
          <a:extLst>
            <a:ext uri="{FF2B5EF4-FFF2-40B4-BE49-F238E27FC236}">
              <a16:creationId xmlns:a16="http://schemas.microsoft.com/office/drawing/2014/main" id="{938782B2-4FB5-45C9-B2D9-9D7BEC9D56EA}"/>
            </a:ext>
          </a:extLst>
        </xdr:cNvPr>
        <xdr:cNvSpPr txBox="1"/>
      </xdr:nvSpPr>
      <xdr:spPr>
        <a:xfrm>
          <a:off x="16668750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2939" name="TextBox 2938">
          <a:extLst>
            <a:ext uri="{FF2B5EF4-FFF2-40B4-BE49-F238E27FC236}">
              <a16:creationId xmlns:a16="http://schemas.microsoft.com/office/drawing/2014/main" id="{16F6AAEB-FA4D-479E-8E13-4F8FB7AE79D4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2940" name="TextBox 2939">
          <a:extLst>
            <a:ext uri="{FF2B5EF4-FFF2-40B4-BE49-F238E27FC236}">
              <a16:creationId xmlns:a16="http://schemas.microsoft.com/office/drawing/2014/main" id="{4179F5F5-9565-4A46-AF9E-60C559FA2C6D}"/>
            </a:ext>
          </a:extLst>
        </xdr:cNvPr>
        <xdr:cNvSpPr txBox="1"/>
      </xdr:nvSpPr>
      <xdr:spPr>
        <a:xfrm>
          <a:off x="16668750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2941" name="TextBox 2940">
          <a:extLst>
            <a:ext uri="{FF2B5EF4-FFF2-40B4-BE49-F238E27FC236}">
              <a16:creationId xmlns:a16="http://schemas.microsoft.com/office/drawing/2014/main" id="{B50B0D21-1602-4D02-8807-1B33F12D646A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2942" name="TextBox 2941">
          <a:extLst>
            <a:ext uri="{FF2B5EF4-FFF2-40B4-BE49-F238E27FC236}">
              <a16:creationId xmlns:a16="http://schemas.microsoft.com/office/drawing/2014/main" id="{0BD63067-CFFE-4F87-97F2-D0708594F173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2943" name="TextBox 2942">
          <a:extLst>
            <a:ext uri="{FF2B5EF4-FFF2-40B4-BE49-F238E27FC236}">
              <a16:creationId xmlns:a16="http://schemas.microsoft.com/office/drawing/2014/main" id="{76B0C7CB-8B27-411C-9778-284FC2672CBC}"/>
            </a:ext>
          </a:extLst>
        </xdr:cNvPr>
        <xdr:cNvSpPr txBox="1"/>
      </xdr:nvSpPr>
      <xdr:spPr>
        <a:xfrm>
          <a:off x="16668750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2944" name="TextBox 2943">
          <a:extLst>
            <a:ext uri="{FF2B5EF4-FFF2-40B4-BE49-F238E27FC236}">
              <a16:creationId xmlns:a16="http://schemas.microsoft.com/office/drawing/2014/main" id="{D1FF6B38-CF52-4BD6-9A56-300D763B6B71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2945" name="TextBox 2944">
          <a:extLst>
            <a:ext uri="{FF2B5EF4-FFF2-40B4-BE49-F238E27FC236}">
              <a16:creationId xmlns:a16="http://schemas.microsoft.com/office/drawing/2014/main" id="{C7345E50-725D-4090-9138-CDC5718DC43E}"/>
            </a:ext>
          </a:extLst>
        </xdr:cNvPr>
        <xdr:cNvSpPr txBox="1"/>
      </xdr:nvSpPr>
      <xdr:spPr>
        <a:xfrm>
          <a:off x="16668750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2946" name="TextBox 2945">
          <a:extLst>
            <a:ext uri="{FF2B5EF4-FFF2-40B4-BE49-F238E27FC236}">
              <a16:creationId xmlns:a16="http://schemas.microsoft.com/office/drawing/2014/main" id="{B30F7C75-EE2D-4A9B-9415-8A3B815D7C72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2947" name="TextBox 2946">
          <a:extLst>
            <a:ext uri="{FF2B5EF4-FFF2-40B4-BE49-F238E27FC236}">
              <a16:creationId xmlns:a16="http://schemas.microsoft.com/office/drawing/2014/main" id="{AC17D780-631F-4A67-9135-7FBF04485FCE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2948" name="TextBox 2947">
          <a:extLst>
            <a:ext uri="{FF2B5EF4-FFF2-40B4-BE49-F238E27FC236}">
              <a16:creationId xmlns:a16="http://schemas.microsoft.com/office/drawing/2014/main" id="{B8DE63F7-EF7D-4E1C-98AC-A78D4E23CC56}"/>
            </a:ext>
          </a:extLst>
        </xdr:cNvPr>
        <xdr:cNvSpPr txBox="1"/>
      </xdr:nvSpPr>
      <xdr:spPr>
        <a:xfrm>
          <a:off x="16668750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2949" name="TextBox 2948">
          <a:extLst>
            <a:ext uri="{FF2B5EF4-FFF2-40B4-BE49-F238E27FC236}">
              <a16:creationId xmlns:a16="http://schemas.microsoft.com/office/drawing/2014/main" id="{014A97DC-6331-45DA-8218-AE977D6F6C90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2950" name="TextBox 2949">
          <a:extLst>
            <a:ext uri="{FF2B5EF4-FFF2-40B4-BE49-F238E27FC236}">
              <a16:creationId xmlns:a16="http://schemas.microsoft.com/office/drawing/2014/main" id="{48C2AA81-EBEF-4A10-84FC-700B3EF48B43}"/>
            </a:ext>
          </a:extLst>
        </xdr:cNvPr>
        <xdr:cNvSpPr txBox="1"/>
      </xdr:nvSpPr>
      <xdr:spPr>
        <a:xfrm>
          <a:off x="16668750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2951" name="TextBox 2950">
          <a:extLst>
            <a:ext uri="{FF2B5EF4-FFF2-40B4-BE49-F238E27FC236}">
              <a16:creationId xmlns:a16="http://schemas.microsoft.com/office/drawing/2014/main" id="{714EC071-B48E-4D56-91CB-0F3DD6999535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2952" name="TextBox 2951">
          <a:extLst>
            <a:ext uri="{FF2B5EF4-FFF2-40B4-BE49-F238E27FC236}">
              <a16:creationId xmlns:a16="http://schemas.microsoft.com/office/drawing/2014/main" id="{8C2E88BB-C48F-4718-B704-5527A679BC6F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2953" name="TextBox 2952">
          <a:extLst>
            <a:ext uri="{FF2B5EF4-FFF2-40B4-BE49-F238E27FC236}">
              <a16:creationId xmlns:a16="http://schemas.microsoft.com/office/drawing/2014/main" id="{56D02EA5-0D28-475D-826E-616A5EEDB935}"/>
            </a:ext>
          </a:extLst>
        </xdr:cNvPr>
        <xdr:cNvSpPr txBox="1"/>
      </xdr:nvSpPr>
      <xdr:spPr>
        <a:xfrm>
          <a:off x="16668750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2954" name="TextBox 2953">
          <a:extLst>
            <a:ext uri="{FF2B5EF4-FFF2-40B4-BE49-F238E27FC236}">
              <a16:creationId xmlns:a16="http://schemas.microsoft.com/office/drawing/2014/main" id="{48DF9ECD-9CBF-4B0F-AD0B-BA6CD3CD5E20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2955" name="TextBox 2954">
          <a:extLst>
            <a:ext uri="{FF2B5EF4-FFF2-40B4-BE49-F238E27FC236}">
              <a16:creationId xmlns:a16="http://schemas.microsoft.com/office/drawing/2014/main" id="{2A22748A-BA90-473C-8997-E001D6EF5B1F}"/>
            </a:ext>
          </a:extLst>
        </xdr:cNvPr>
        <xdr:cNvSpPr txBox="1"/>
      </xdr:nvSpPr>
      <xdr:spPr>
        <a:xfrm>
          <a:off x="16668750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2956" name="TextBox 2955">
          <a:extLst>
            <a:ext uri="{FF2B5EF4-FFF2-40B4-BE49-F238E27FC236}">
              <a16:creationId xmlns:a16="http://schemas.microsoft.com/office/drawing/2014/main" id="{35B14FEF-E70E-4253-AD73-DCFEE76A53DB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2957" name="TextBox 2956">
          <a:extLst>
            <a:ext uri="{FF2B5EF4-FFF2-40B4-BE49-F238E27FC236}">
              <a16:creationId xmlns:a16="http://schemas.microsoft.com/office/drawing/2014/main" id="{580A73A1-4166-4298-8B3F-53F4043DB2CE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2958" name="TextBox 2957">
          <a:extLst>
            <a:ext uri="{FF2B5EF4-FFF2-40B4-BE49-F238E27FC236}">
              <a16:creationId xmlns:a16="http://schemas.microsoft.com/office/drawing/2014/main" id="{C1E08DB2-EAE1-4E92-8AD9-41B01F54D3C8}"/>
            </a:ext>
          </a:extLst>
        </xdr:cNvPr>
        <xdr:cNvSpPr txBox="1"/>
      </xdr:nvSpPr>
      <xdr:spPr>
        <a:xfrm>
          <a:off x="16668750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2959" name="TextBox 2958">
          <a:extLst>
            <a:ext uri="{FF2B5EF4-FFF2-40B4-BE49-F238E27FC236}">
              <a16:creationId xmlns:a16="http://schemas.microsoft.com/office/drawing/2014/main" id="{A1D5DD1D-DEFD-4668-8D7B-F523C386B943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2960" name="TextBox 2959">
          <a:extLst>
            <a:ext uri="{FF2B5EF4-FFF2-40B4-BE49-F238E27FC236}">
              <a16:creationId xmlns:a16="http://schemas.microsoft.com/office/drawing/2014/main" id="{251218E4-DDB5-4623-82C3-0461CC141095}"/>
            </a:ext>
          </a:extLst>
        </xdr:cNvPr>
        <xdr:cNvSpPr txBox="1"/>
      </xdr:nvSpPr>
      <xdr:spPr>
        <a:xfrm>
          <a:off x="16668750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2961" name="TextBox 2960">
          <a:extLst>
            <a:ext uri="{FF2B5EF4-FFF2-40B4-BE49-F238E27FC236}">
              <a16:creationId xmlns:a16="http://schemas.microsoft.com/office/drawing/2014/main" id="{1715387C-E373-414E-81B3-EC5CBE2221A5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2962" name="TextBox 2961">
          <a:extLst>
            <a:ext uri="{FF2B5EF4-FFF2-40B4-BE49-F238E27FC236}">
              <a16:creationId xmlns:a16="http://schemas.microsoft.com/office/drawing/2014/main" id="{78B5CE8E-9556-4B27-846B-480DAA341E78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2963" name="TextBox 2962">
          <a:extLst>
            <a:ext uri="{FF2B5EF4-FFF2-40B4-BE49-F238E27FC236}">
              <a16:creationId xmlns:a16="http://schemas.microsoft.com/office/drawing/2014/main" id="{FF8FF262-2AF6-4504-8529-D1986C4E464F}"/>
            </a:ext>
          </a:extLst>
        </xdr:cNvPr>
        <xdr:cNvSpPr txBox="1"/>
      </xdr:nvSpPr>
      <xdr:spPr>
        <a:xfrm>
          <a:off x="16668750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2964" name="TextBox 2963">
          <a:extLst>
            <a:ext uri="{FF2B5EF4-FFF2-40B4-BE49-F238E27FC236}">
              <a16:creationId xmlns:a16="http://schemas.microsoft.com/office/drawing/2014/main" id="{379BB7CB-EF6C-46BF-BF54-49338EB17DDD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2965" name="TextBox 2964">
          <a:extLst>
            <a:ext uri="{FF2B5EF4-FFF2-40B4-BE49-F238E27FC236}">
              <a16:creationId xmlns:a16="http://schemas.microsoft.com/office/drawing/2014/main" id="{F25ED4A0-BD51-4B0F-AE70-9C0477D86D1E}"/>
            </a:ext>
          </a:extLst>
        </xdr:cNvPr>
        <xdr:cNvSpPr txBox="1"/>
      </xdr:nvSpPr>
      <xdr:spPr>
        <a:xfrm>
          <a:off x="16668750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2966" name="TextBox 2965">
          <a:extLst>
            <a:ext uri="{FF2B5EF4-FFF2-40B4-BE49-F238E27FC236}">
              <a16:creationId xmlns:a16="http://schemas.microsoft.com/office/drawing/2014/main" id="{AEB96242-4688-45E8-BF80-11B0209CEB39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2967" name="TextBox 2966">
          <a:extLst>
            <a:ext uri="{FF2B5EF4-FFF2-40B4-BE49-F238E27FC236}">
              <a16:creationId xmlns:a16="http://schemas.microsoft.com/office/drawing/2014/main" id="{0808F437-38B3-4100-9FC8-1691A2C00F23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2968" name="TextBox 2967">
          <a:extLst>
            <a:ext uri="{FF2B5EF4-FFF2-40B4-BE49-F238E27FC236}">
              <a16:creationId xmlns:a16="http://schemas.microsoft.com/office/drawing/2014/main" id="{428D51C4-3B81-461B-8949-95AEBC17DDCB}"/>
            </a:ext>
          </a:extLst>
        </xdr:cNvPr>
        <xdr:cNvSpPr txBox="1"/>
      </xdr:nvSpPr>
      <xdr:spPr>
        <a:xfrm>
          <a:off x="16668750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2969" name="TextBox 2968">
          <a:extLst>
            <a:ext uri="{FF2B5EF4-FFF2-40B4-BE49-F238E27FC236}">
              <a16:creationId xmlns:a16="http://schemas.microsoft.com/office/drawing/2014/main" id="{8B9182E9-0B4D-4DCC-AC8B-3134D5E22EE7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2970" name="TextBox 2969">
          <a:extLst>
            <a:ext uri="{FF2B5EF4-FFF2-40B4-BE49-F238E27FC236}">
              <a16:creationId xmlns:a16="http://schemas.microsoft.com/office/drawing/2014/main" id="{2292BD0B-6D7A-4039-8F5D-0FFF25FCC69E}"/>
            </a:ext>
          </a:extLst>
        </xdr:cNvPr>
        <xdr:cNvSpPr txBox="1"/>
      </xdr:nvSpPr>
      <xdr:spPr>
        <a:xfrm>
          <a:off x="16668750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2971" name="TextBox 2970">
          <a:extLst>
            <a:ext uri="{FF2B5EF4-FFF2-40B4-BE49-F238E27FC236}">
              <a16:creationId xmlns:a16="http://schemas.microsoft.com/office/drawing/2014/main" id="{4F4057DC-021A-4370-9118-4F8252C96629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2972" name="TextBox 2971">
          <a:extLst>
            <a:ext uri="{FF2B5EF4-FFF2-40B4-BE49-F238E27FC236}">
              <a16:creationId xmlns:a16="http://schemas.microsoft.com/office/drawing/2014/main" id="{1E3C6A88-981B-49DF-B0E9-2F06E8B31E5A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2973" name="TextBox 2972">
          <a:extLst>
            <a:ext uri="{FF2B5EF4-FFF2-40B4-BE49-F238E27FC236}">
              <a16:creationId xmlns:a16="http://schemas.microsoft.com/office/drawing/2014/main" id="{3A0EB6A2-168F-41F3-98C5-791BC6AEA3C9}"/>
            </a:ext>
          </a:extLst>
        </xdr:cNvPr>
        <xdr:cNvSpPr txBox="1"/>
      </xdr:nvSpPr>
      <xdr:spPr>
        <a:xfrm>
          <a:off x="16668750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2974" name="TextBox 2973">
          <a:extLst>
            <a:ext uri="{FF2B5EF4-FFF2-40B4-BE49-F238E27FC236}">
              <a16:creationId xmlns:a16="http://schemas.microsoft.com/office/drawing/2014/main" id="{7968C501-7E31-466A-9913-10BE342EDBC8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2975" name="TextBox 2974">
          <a:extLst>
            <a:ext uri="{FF2B5EF4-FFF2-40B4-BE49-F238E27FC236}">
              <a16:creationId xmlns:a16="http://schemas.microsoft.com/office/drawing/2014/main" id="{B4561B72-4DDE-4FF2-A6C7-D65DFEBCC82E}"/>
            </a:ext>
          </a:extLst>
        </xdr:cNvPr>
        <xdr:cNvSpPr txBox="1"/>
      </xdr:nvSpPr>
      <xdr:spPr>
        <a:xfrm>
          <a:off x="16668750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2976" name="TextBox 2975">
          <a:extLst>
            <a:ext uri="{FF2B5EF4-FFF2-40B4-BE49-F238E27FC236}">
              <a16:creationId xmlns:a16="http://schemas.microsoft.com/office/drawing/2014/main" id="{F3BCFB5E-D507-4B36-B9AA-AEBABB530819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2977" name="TextBox 2976">
          <a:extLst>
            <a:ext uri="{FF2B5EF4-FFF2-40B4-BE49-F238E27FC236}">
              <a16:creationId xmlns:a16="http://schemas.microsoft.com/office/drawing/2014/main" id="{83E2FF26-A336-4681-A7AE-47A649FFB392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2978" name="TextBox 2977">
          <a:extLst>
            <a:ext uri="{FF2B5EF4-FFF2-40B4-BE49-F238E27FC236}">
              <a16:creationId xmlns:a16="http://schemas.microsoft.com/office/drawing/2014/main" id="{61F5B6F2-E915-4DE0-94D4-DB19EAA26602}"/>
            </a:ext>
          </a:extLst>
        </xdr:cNvPr>
        <xdr:cNvSpPr txBox="1"/>
      </xdr:nvSpPr>
      <xdr:spPr>
        <a:xfrm>
          <a:off x="16668750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2979" name="TextBox 2978">
          <a:extLst>
            <a:ext uri="{FF2B5EF4-FFF2-40B4-BE49-F238E27FC236}">
              <a16:creationId xmlns:a16="http://schemas.microsoft.com/office/drawing/2014/main" id="{17572A6A-EA0B-49BF-A248-D8258BDC12AC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2980" name="TextBox 2979">
          <a:extLst>
            <a:ext uri="{FF2B5EF4-FFF2-40B4-BE49-F238E27FC236}">
              <a16:creationId xmlns:a16="http://schemas.microsoft.com/office/drawing/2014/main" id="{3CB996B7-BF23-405D-B933-0B6BEAEAC882}"/>
            </a:ext>
          </a:extLst>
        </xdr:cNvPr>
        <xdr:cNvSpPr txBox="1"/>
      </xdr:nvSpPr>
      <xdr:spPr>
        <a:xfrm>
          <a:off x="16668750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2981" name="TextBox 2980">
          <a:extLst>
            <a:ext uri="{FF2B5EF4-FFF2-40B4-BE49-F238E27FC236}">
              <a16:creationId xmlns:a16="http://schemas.microsoft.com/office/drawing/2014/main" id="{3645FCA5-EFEC-4FF3-A1BC-555E9124FBA9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2982" name="TextBox 2981">
          <a:extLst>
            <a:ext uri="{FF2B5EF4-FFF2-40B4-BE49-F238E27FC236}">
              <a16:creationId xmlns:a16="http://schemas.microsoft.com/office/drawing/2014/main" id="{0C328BD9-4051-4AA1-B458-1DBE62F598BB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2983" name="TextBox 2982">
          <a:extLst>
            <a:ext uri="{FF2B5EF4-FFF2-40B4-BE49-F238E27FC236}">
              <a16:creationId xmlns:a16="http://schemas.microsoft.com/office/drawing/2014/main" id="{77B31EA7-A674-4474-B0A8-A5252A103EC2}"/>
            </a:ext>
          </a:extLst>
        </xdr:cNvPr>
        <xdr:cNvSpPr txBox="1"/>
      </xdr:nvSpPr>
      <xdr:spPr>
        <a:xfrm>
          <a:off x="16668750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2984" name="TextBox 2983">
          <a:extLst>
            <a:ext uri="{FF2B5EF4-FFF2-40B4-BE49-F238E27FC236}">
              <a16:creationId xmlns:a16="http://schemas.microsoft.com/office/drawing/2014/main" id="{EC1D6F49-D4E1-4B71-9C75-5864AAF4C878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2985" name="TextBox 2984">
          <a:extLst>
            <a:ext uri="{FF2B5EF4-FFF2-40B4-BE49-F238E27FC236}">
              <a16:creationId xmlns:a16="http://schemas.microsoft.com/office/drawing/2014/main" id="{2A6E546E-5485-4824-A56C-6C87DC5F2DD6}"/>
            </a:ext>
          </a:extLst>
        </xdr:cNvPr>
        <xdr:cNvSpPr txBox="1"/>
      </xdr:nvSpPr>
      <xdr:spPr>
        <a:xfrm>
          <a:off x="16668750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2986" name="TextBox 2985">
          <a:extLst>
            <a:ext uri="{FF2B5EF4-FFF2-40B4-BE49-F238E27FC236}">
              <a16:creationId xmlns:a16="http://schemas.microsoft.com/office/drawing/2014/main" id="{0980A6E6-8826-485E-A26E-2EE6AC1BC25F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2987" name="TextBox 2986">
          <a:extLst>
            <a:ext uri="{FF2B5EF4-FFF2-40B4-BE49-F238E27FC236}">
              <a16:creationId xmlns:a16="http://schemas.microsoft.com/office/drawing/2014/main" id="{1EF74724-8802-4878-8B3E-6D2ED080613E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2988" name="TextBox 2987">
          <a:extLst>
            <a:ext uri="{FF2B5EF4-FFF2-40B4-BE49-F238E27FC236}">
              <a16:creationId xmlns:a16="http://schemas.microsoft.com/office/drawing/2014/main" id="{BA71D5E1-4485-4170-B58C-5DB381BF972B}"/>
            </a:ext>
          </a:extLst>
        </xdr:cNvPr>
        <xdr:cNvSpPr txBox="1"/>
      </xdr:nvSpPr>
      <xdr:spPr>
        <a:xfrm>
          <a:off x="16668750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2989" name="TextBox 2988">
          <a:extLst>
            <a:ext uri="{FF2B5EF4-FFF2-40B4-BE49-F238E27FC236}">
              <a16:creationId xmlns:a16="http://schemas.microsoft.com/office/drawing/2014/main" id="{EA06B964-2E1A-4781-AB8A-DE844D54A163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2990" name="TextBox 2989">
          <a:extLst>
            <a:ext uri="{FF2B5EF4-FFF2-40B4-BE49-F238E27FC236}">
              <a16:creationId xmlns:a16="http://schemas.microsoft.com/office/drawing/2014/main" id="{3360EC6A-0DD5-4F2F-978B-90DC71C7FF36}"/>
            </a:ext>
          </a:extLst>
        </xdr:cNvPr>
        <xdr:cNvSpPr txBox="1"/>
      </xdr:nvSpPr>
      <xdr:spPr>
        <a:xfrm>
          <a:off x="16668750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2991" name="TextBox 2990">
          <a:extLst>
            <a:ext uri="{FF2B5EF4-FFF2-40B4-BE49-F238E27FC236}">
              <a16:creationId xmlns:a16="http://schemas.microsoft.com/office/drawing/2014/main" id="{A81DEA07-7BA4-4042-97C1-82EE30A1609B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2992" name="TextBox 2991">
          <a:extLst>
            <a:ext uri="{FF2B5EF4-FFF2-40B4-BE49-F238E27FC236}">
              <a16:creationId xmlns:a16="http://schemas.microsoft.com/office/drawing/2014/main" id="{0DC59728-A5B4-4D2A-826C-52047F9ABC52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2993" name="TextBox 2992">
          <a:extLst>
            <a:ext uri="{FF2B5EF4-FFF2-40B4-BE49-F238E27FC236}">
              <a16:creationId xmlns:a16="http://schemas.microsoft.com/office/drawing/2014/main" id="{F16ABFD8-DBCE-438D-8BF5-AA1938357CD1}"/>
            </a:ext>
          </a:extLst>
        </xdr:cNvPr>
        <xdr:cNvSpPr txBox="1"/>
      </xdr:nvSpPr>
      <xdr:spPr>
        <a:xfrm>
          <a:off x="16668750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2994" name="TextBox 2993">
          <a:extLst>
            <a:ext uri="{FF2B5EF4-FFF2-40B4-BE49-F238E27FC236}">
              <a16:creationId xmlns:a16="http://schemas.microsoft.com/office/drawing/2014/main" id="{DB92D093-F0A6-4DC4-BFA2-CEDDCE42F325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2995" name="TextBox 2994">
          <a:extLst>
            <a:ext uri="{FF2B5EF4-FFF2-40B4-BE49-F238E27FC236}">
              <a16:creationId xmlns:a16="http://schemas.microsoft.com/office/drawing/2014/main" id="{4A20D3D6-1515-4516-8525-4C6DF76BE389}"/>
            </a:ext>
          </a:extLst>
        </xdr:cNvPr>
        <xdr:cNvSpPr txBox="1"/>
      </xdr:nvSpPr>
      <xdr:spPr>
        <a:xfrm>
          <a:off x="16668750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2996" name="TextBox 2995">
          <a:extLst>
            <a:ext uri="{FF2B5EF4-FFF2-40B4-BE49-F238E27FC236}">
              <a16:creationId xmlns:a16="http://schemas.microsoft.com/office/drawing/2014/main" id="{40B4B361-655B-46F2-A276-836C09D6ECA0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2997" name="TextBox 2996">
          <a:extLst>
            <a:ext uri="{FF2B5EF4-FFF2-40B4-BE49-F238E27FC236}">
              <a16:creationId xmlns:a16="http://schemas.microsoft.com/office/drawing/2014/main" id="{4CDD4372-1642-4CC7-9ED9-EFA0EA43CCD9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2998" name="TextBox 2997">
          <a:extLst>
            <a:ext uri="{FF2B5EF4-FFF2-40B4-BE49-F238E27FC236}">
              <a16:creationId xmlns:a16="http://schemas.microsoft.com/office/drawing/2014/main" id="{2C5DD873-AD31-4CFE-BE96-458F79CF513E}"/>
            </a:ext>
          </a:extLst>
        </xdr:cNvPr>
        <xdr:cNvSpPr txBox="1"/>
      </xdr:nvSpPr>
      <xdr:spPr>
        <a:xfrm>
          <a:off x="16668750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2999" name="TextBox 2998">
          <a:extLst>
            <a:ext uri="{FF2B5EF4-FFF2-40B4-BE49-F238E27FC236}">
              <a16:creationId xmlns:a16="http://schemas.microsoft.com/office/drawing/2014/main" id="{710268C8-FF0A-4447-BEE1-5A49E0BAA842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000" name="TextBox 2999">
          <a:extLst>
            <a:ext uri="{FF2B5EF4-FFF2-40B4-BE49-F238E27FC236}">
              <a16:creationId xmlns:a16="http://schemas.microsoft.com/office/drawing/2014/main" id="{9174C241-F067-4F13-A544-D066AE398D14}"/>
            </a:ext>
          </a:extLst>
        </xdr:cNvPr>
        <xdr:cNvSpPr txBox="1"/>
      </xdr:nvSpPr>
      <xdr:spPr>
        <a:xfrm>
          <a:off x="16668750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001" name="TextBox 3000">
          <a:extLst>
            <a:ext uri="{FF2B5EF4-FFF2-40B4-BE49-F238E27FC236}">
              <a16:creationId xmlns:a16="http://schemas.microsoft.com/office/drawing/2014/main" id="{9C7C6FE9-F706-4D40-8E66-314C5EA9F3D9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002" name="TextBox 3001">
          <a:extLst>
            <a:ext uri="{FF2B5EF4-FFF2-40B4-BE49-F238E27FC236}">
              <a16:creationId xmlns:a16="http://schemas.microsoft.com/office/drawing/2014/main" id="{3F0E2E1D-E09B-47D7-8856-373844583B91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003" name="TextBox 3002">
          <a:extLst>
            <a:ext uri="{FF2B5EF4-FFF2-40B4-BE49-F238E27FC236}">
              <a16:creationId xmlns:a16="http://schemas.microsoft.com/office/drawing/2014/main" id="{DF6AD9C8-D895-44EF-B9F0-FAE448225748}"/>
            </a:ext>
          </a:extLst>
        </xdr:cNvPr>
        <xdr:cNvSpPr txBox="1"/>
      </xdr:nvSpPr>
      <xdr:spPr>
        <a:xfrm>
          <a:off x="16668750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004" name="TextBox 3003">
          <a:extLst>
            <a:ext uri="{FF2B5EF4-FFF2-40B4-BE49-F238E27FC236}">
              <a16:creationId xmlns:a16="http://schemas.microsoft.com/office/drawing/2014/main" id="{5813068B-C9E6-4C80-B31D-003905087EBC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005" name="TextBox 3004">
          <a:extLst>
            <a:ext uri="{FF2B5EF4-FFF2-40B4-BE49-F238E27FC236}">
              <a16:creationId xmlns:a16="http://schemas.microsoft.com/office/drawing/2014/main" id="{43FD3ABF-9E15-4E5A-BE43-94093D5E719C}"/>
            </a:ext>
          </a:extLst>
        </xdr:cNvPr>
        <xdr:cNvSpPr txBox="1"/>
      </xdr:nvSpPr>
      <xdr:spPr>
        <a:xfrm>
          <a:off x="16668750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006" name="TextBox 3005">
          <a:extLst>
            <a:ext uri="{FF2B5EF4-FFF2-40B4-BE49-F238E27FC236}">
              <a16:creationId xmlns:a16="http://schemas.microsoft.com/office/drawing/2014/main" id="{43916E8F-96F3-4A02-BAE9-60CC2278BE5C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007" name="TextBox 3006">
          <a:extLst>
            <a:ext uri="{FF2B5EF4-FFF2-40B4-BE49-F238E27FC236}">
              <a16:creationId xmlns:a16="http://schemas.microsoft.com/office/drawing/2014/main" id="{51B08BC2-DA0E-4654-B1E9-FBD39441EF7F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008" name="TextBox 3007">
          <a:extLst>
            <a:ext uri="{FF2B5EF4-FFF2-40B4-BE49-F238E27FC236}">
              <a16:creationId xmlns:a16="http://schemas.microsoft.com/office/drawing/2014/main" id="{12E150C8-4470-4FFE-8E6E-3EA8B85E3880}"/>
            </a:ext>
          </a:extLst>
        </xdr:cNvPr>
        <xdr:cNvSpPr txBox="1"/>
      </xdr:nvSpPr>
      <xdr:spPr>
        <a:xfrm>
          <a:off x="16668750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009" name="TextBox 3008">
          <a:extLst>
            <a:ext uri="{FF2B5EF4-FFF2-40B4-BE49-F238E27FC236}">
              <a16:creationId xmlns:a16="http://schemas.microsoft.com/office/drawing/2014/main" id="{BB808B58-3028-4EE3-9612-6CE61204772C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010" name="TextBox 3009">
          <a:extLst>
            <a:ext uri="{FF2B5EF4-FFF2-40B4-BE49-F238E27FC236}">
              <a16:creationId xmlns:a16="http://schemas.microsoft.com/office/drawing/2014/main" id="{17AF1D28-2D05-49FF-BFE5-5609E3E15285}"/>
            </a:ext>
          </a:extLst>
        </xdr:cNvPr>
        <xdr:cNvSpPr txBox="1"/>
      </xdr:nvSpPr>
      <xdr:spPr>
        <a:xfrm>
          <a:off x="16668750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011" name="TextBox 3010">
          <a:extLst>
            <a:ext uri="{FF2B5EF4-FFF2-40B4-BE49-F238E27FC236}">
              <a16:creationId xmlns:a16="http://schemas.microsoft.com/office/drawing/2014/main" id="{D1281CAF-7001-4AA6-A657-78E461ADD4BF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012" name="TextBox 3011">
          <a:extLst>
            <a:ext uri="{FF2B5EF4-FFF2-40B4-BE49-F238E27FC236}">
              <a16:creationId xmlns:a16="http://schemas.microsoft.com/office/drawing/2014/main" id="{A74EE28D-3C69-492D-86F8-0E71A4CDDC8C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013" name="TextBox 3012">
          <a:extLst>
            <a:ext uri="{FF2B5EF4-FFF2-40B4-BE49-F238E27FC236}">
              <a16:creationId xmlns:a16="http://schemas.microsoft.com/office/drawing/2014/main" id="{F4D5AED4-66EE-4549-884D-AA930D570970}"/>
            </a:ext>
          </a:extLst>
        </xdr:cNvPr>
        <xdr:cNvSpPr txBox="1"/>
      </xdr:nvSpPr>
      <xdr:spPr>
        <a:xfrm>
          <a:off x="16668750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014" name="TextBox 3013">
          <a:extLst>
            <a:ext uri="{FF2B5EF4-FFF2-40B4-BE49-F238E27FC236}">
              <a16:creationId xmlns:a16="http://schemas.microsoft.com/office/drawing/2014/main" id="{226287EA-0DCA-4D7A-925F-7E7014AD9EF5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015" name="TextBox 3014">
          <a:extLst>
            <a:ext uri="{FF2B5EF4-FFF2-40B4-BE49-F238E27FC236}">
              <a16:creationId xmlns:a16="http://schemas.microsoft.com/office/drawing/2014/main" id="{0C9868AA-1951-4303-B496-EAE27FBD79D1}"/>
            </a:ext>
          </a:extLst>
        </xdr:cNvPr>
        <xdr:cNvSpPr txBox="1"/>
      </xdr:nvSpPr>
      <xdr:spPr>
        <a:xfrm>
          <a:off x="16668750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016" name="TextBox 3015">
          <a:extLst>
            <a:ext uri="{FF2B5EF4-FFF2-40B4-BE49-F238E27FC236}">
              <a16:creationId xmlns:a16="http://schemas.microsoft.com/office/drawing/2014/main" id="{81FFD52C-DC80-46FB-8D6F-E6B9A4BFB035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017" name="TextBox 3016">
          <a:extLst>
            <a:ext uri="{FF2B5EF4-FFF2-40B4-BE49-F238E27FC236}">
              <a16:creationId xmlns:a16="http://schemas.microsoft.com/office/drawing/2014/main" id="{535F1232-0C75-4DFD-BC34-8993F2D3A244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018" name="TextBox 3017">
          <a:extLst>
            <a:ext uri="{FF2B5EF4-FFF2-40B4-BE49-F238E27FC236}">
              <a16:creationId xmlns:a16="http://schemas.microsoft.com/office/drawing/2014/main" id="{B119FBAC-EF71-4AFA-BB81-2BFE13FE14A8}"/>
            </a:ext>
          </a:extLst>
        </xdr:cNvPr>
        <xdr:cNvSpPr txBox="1"/>
      </xdr:nvSpPr>
      <xdr:spPr>
        <a:xfrm>
          <a:off x="16668750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019" name="TextBox 3018">
          <a:extLst>
            <a:ext uri="{FF2B5EF4-FFF2-40B4-BE49-F238E27FC236}">
              <a16:creationId xmlns:a16="http://schemas.microsoft.com/office/drawing/2014/main" id="{FA1891E2-A050-44A7-864B-F2AF64241758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020" name="TextBox 3019">
          <a:extLst>
            <a:ext uri="{FF2B5EF4-FFF2-40B4-BE49-F238E27FC236}">
              <a16:creationId xmlns:a16="http://schemas.microsoft.com/office/drawing/2014/main" id="{26B27B9F-AFAE-4B67-A2DE-ECCA144A21FC}"/>
            </a:ext>
          </a:extLst>
        </xdr:cNvPr>
        <xdr:cNvSpPr txBox="1"/>
      </xdr:nvSpPr>
      <xdr:spPr>
        <a:xfrm>
          <a:off x="16668750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021" name="TextBox 3020">
          <a:extLst>
            <a:ext uri="{FF2B5EF4-FFF2-40B4-BE49-F238E27FC236}">
              <a16:creationId xmlns:a16="http://schemas.microsoft.com/office/drawing/2014/main" id="{BD348244-F3DE-420B-9F0D-E89265726B6E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022" name="TextBox 3021">
          <a:extLst>
            <a:ext uri="{FF2B5EF4-FFF2-40B4-BE49-F238E27FC236}">
              <a16:creationId xmlns:a16="http://schemas.microsoft.com/office/drawing/2014/main" id="{CE13B4C5-BD99-4CBE-A882-FAC23169A4ED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023" name="TextBox 3022">
          <a:extLst>
            <a:ext uri="{FF2B5EF4-FFF2-40B4-BE49-F238E27FC236}">
              <a16:creationId xmlns:a16="http://schemas.microsoft.com/office/drawing/2014/main" id="{2767F6D6-2970-457A-98B8-D1FFF58E21CE}"/>
            </a:ext>
          </a:extLst>
        </xdr:cNvPr>
        <xdr:cNvSpPr txBox="1"/>
      </xdr:nvSpPr>
      <xdr:spPr>
        <a:xfrm>
          <a:off x="16668750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024" name="TextBox 3023">
          <a:extLst>
            <a:ext uri="{FF2B5EF4-FFF2-40B4-BE49-F238E27FC236}">
              <a16:creationId xmlns:a16="http://schemas.microsoft.com/office/drawing/2014/main" id="{3E107DEE-2A4D-4019-AF36-8F27AFE2EA44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025" name="TextBox 3024">
          <a:extLst>
            <a:ext uri="{FF2B5EF4-FFF2-40B4-BE49-F238E27FC236}">
              <a16:creationId xmlns:a16="http://schemas.microsoft.com/office/drawing/2014/main" id="{EF6672C4-3020-4024-8B51-BB52645E79CC}"/>
            </a:ext>
          </a:extLst>
        </xdr:cNvPr>
        <xdr:cNvSpPr txBox="1"/>
      </xdr:nvSpPr>
      <xdr:spPr>
        <a:xfrm>
          <a:off x="16668750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026" name="TextBox 3025">
          <a:extLst>
            <a:ext uri="{FF2B5EF4-FFF2-40B4-BE49-F238E27FC236}">
              <a16:creationId xmlns:a16="http://schemas.microsoft.com/office/drawing/2014/main" id="{12207698-80A3-4080-B439-C93E9ED18249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027" name="TextBox 3026">
          <a:extLst>
            <a:ext uri="{FF2B5EF4-FFF2-40B4-BE49-F238E27FC236}">
              <a16:creationId xmlns:a16="http://schemas.microsoft.com/office/drawing/2014/main" id="{0E94163C-91AC-4161-9F8D-DE6601BB5EAE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028" name="TextBox 3027">
          <a:extLst>
            <a:ext uri="{FF2B5EF4-FFF2-40B4-BE49-F238E27FC236}">
              <a16:creationId xmlns:a16="http://schemas.microsoft.com/office/drawing/2014/main" id="{C077289A-DDF0-444D-9ACB-E898B30C38C4}"/>
            </a:ext>
          </a:extLst>
        </xdr:cNvPr>
        <xdr:cNvSpPr txBox="1"/>
      </xdr:nvSpPr>
      <xdr:spPr>
        <a:xfrm>
          <a:off x="16668750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029" name="TextBox 3028">
          <a:extLst>
            <a:ext uri="{FF2B5EF4-FFF2-40B4-BE49-F238E27FC236}">
              <a16:creationId xmlns:a16="http://schemas.microsoft.com/office/drawing/2014/main" id="{FA6471B5-0C7F-4A7D-B8B9-4361F25100F7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030" name="TextBox 3029">
          <a:extLst>
            <a:ext uri="{FF2B5EF4-FFF2-40B4-BE49-F238E27FC236}">
              <a16:creationId xmlns:a16="http://schemas.microsoft.com/office/drawing/2014/main" id="{4FFD8B3C-754C-406D-84F7-B794A539690F}"/>
            </a:ext>
          </a:extLst>
        </xdr:cNvPr>
        <xdr:cNvSpPr txBox="1"/>
      </xdr:nvSpPr>
      <xdr:spPr>
        <a:xfrm>
          <a:off x="16668750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031" name="TextBox 3030">
          <a:extLst>
            <a:ext uri="{FF2B5EF4-FFF2-40B4-BE49-F238E27FC236}">
              <a16:creationId xmlns:a16="http://schemas.microsoft.com/office/drawing/2014/main" id="{DF3BC284-E268-4331-B585-CF5AB8952AE8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032" name="TextBox 3031">
          <a:extLst>
            <a:ext uri="{FF2B5EF4-FFF2-40B4-BE49-F238E27FC236}">
              <a16:creationId xmlns:a16="http://schemas.microsoft.com/office/drawing/2014/main" id="{0E073F55-D5D4-4F61-9A4E-5A88DD96EE9C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033" name="TextBox 3032">
          <a:extLst>
            <a:ext uri="{FF2B5EF4-FFF2-40B4-BE49-F238E27FC236}">
              <a16:creationId xmlns:a16="http://schemas.microsoft.com/office/drawing/2014/main" id="{D67DCF8E-E61F-4CE8-9F24-1F38C4F8F4F4}"/>
            </a:ext>
          </a:extLst>
        </xdr:cNvPr>
        <xdr:cNvSpPr txBox="1"/>
      </xdr:nvSpPr>
      <xdr:spPr>
        <a:xfrm>
          <a:off x="16668750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034" name="TextBox 3033">
          <a:extLst>
            <a:ext uri="{FF2B5EF4-FFF2-40B4-BE49-F238E27FC236}">
              <a16:creationId xmlns:a16="http://schemas.microsoft.com/office/drawing/2014/main" id="{5125A593-5196-483F-99F3-92EEBCBEDD27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035" name="TextBox 3034">
          <a:extLst>
            <a:ext uri="{FF2B5EF4-FFF2-40B4-BE49-F238E27FC236}">
              <a16:creationId xmlns:a16="http://schemas.microsoft.com/office/drawing/2014/main" id="{C1A80E97-90FB-43AF-A1DC-D832E737CBAE}"/>
            </a:ext>
          </a:extLst>
        </xdr:cNvPr>
        <xdr:cNvSpPr txBox="1"/>
      </xdr:nvSpPr>
      <xdr:spPr>
        <a:xfrm>
          <a:off x="16668750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036" name="TextBox 3035">
          <a:extLst>
            <a:ext uri="{FF2B5EF4-FFF2-40B4-BE49-F238E27FC236}">
              <a16:creationId xmlns:a16="http://schemas.microsoft.com/office/drawing/2014/main" id="{8B9BE999-69E0-47AB-9C63-3E5333ACBCB9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037" name="TextBox 3036">
          <a:extLst>
            <a:ext uri="{FF2B5EF4-FFF2-40B4-BE49-F238E27FC236}">
              <a16:creationId xmlns:a16="http://schemas.microsoft.com/office/drawing/2014/main" id="{463AAA9C-42A2-46B5-AEDA-53B4958DF61A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038" name="TextBox 3037">
          <a:extLst>
            <a:ext uri="{FF2B5EF4-FFF2-40B4-BE49-F238E27FC236}">
              <a16:creationId xmlns:a16="http://schemas.microsoft.com/office/drawing/2014/main" id="{E7BEB82F-9416-4024-8912-6ED7D0302D38}"/>
            </a:ext>
          </a:extLst>
        </xdr:cNvPr>
        <xdr:cNvSpPr txBox="1"/>
      </xdr:nvSpPr>
      <xdr:spPr>
        <a:xfrm>
          <a:off x="16668750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039" name="TextBox 3038">
          <a:extLst>
            <a:ext uri="{FF2B5EF4-FFF2-40B4-BE49-F238E27FC236}">
              <a16:creationId xmlns:a16="http://schemas.microsoft.com/office/drawing/2014/main" id="{AA720171-3748-4772-8D41-9A49BB5B7C00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040" name="TextBox 3039">
          <a:extLst>
            <a:ext uri="{FF2B5EF4-FFF2-40B4-BE49-F238E27FC236}">
              <a16:creationId xmlns:a16="http://schemas.microsoft.com/office/drawing/2014/main" id="{84B1D6EC-1990-45B3-B57F-9291A92B108C}"/>
            </a:ext>
          </a:extLst>
        </xdr:cNvPr>
        <xdr:cNvSpPr txBox="1"/>
      </xdr:nvSpPr>
      <xdr:spPr>
        <a:xfrm>
          <a:off x="16668750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041" name="TextBox 3040">
          <a:extLst>
            <a:ext uri="{FF2B5EF4-FFF2-40B4-BE49-F238E27FC236}">
              <a16:creationId xmlns:a16="http://schemas.microsoft.com/office/drawing/2014/main" id="{FD03BD4E-510E-44C8-BCD1-7858ADD315E7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042" name="TextBox 3041">
          <a:extLst>
            <a:ext uri="{FF2B5EF4-FFF2-40B4-BE49-F238E27FC236}">
              <a16:creationId xmlns:a16="http://schemas.microsoft.com/office/drawing/2014/main" id="{900ECDA0-C7FA-423A-AAF9-3DA0BD199E6C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043" name="TextBox 3042">
          <a:extLst>
            <a:ext uri="{FF2B5EF4-FFF2-40B4-BE49-F238E27FC236}">
              <a16:creationId xmlns:a16="http://schemas.microsoft.com/office/drawing/2014/main" id="{A272101D-8871-4BE0-8B03-E45B7B60D1BA}"/>
            </a:ext>
          </a:extLst>
        </xdr:cNvPr>
        <xdr:cNvSpPr txBox="1"/>
      </xdr:nvSpPr>
      <xdr:spPr>
        <a:xfrm>
          <a:off x="16668750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044" name="TextBox 3043">
          <a:extLst>
            <a:ext uri="{FF2B5EF4-FFF2-40B4-BE49-F238E27FC236}">
              <a16:creationId xmlns:a16="http://schemas.microsoft.com/office/drawing/2014/main" id="{3EFD3F1D-737C-44F9-95FF-34F0DD6B5F3C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045" name="TextBox 3044">
          <a:extLst>
            <a:ext uri="{FF2B5EF4-FFF2-40B4-BE49-F238E27FC236}">
              <a16:creationId xmlns:a16="http://schemas.microsoft.com/office/drawing/2014/main" id="{F93F3BFA-4CC4-497D-84CB-7965CF40B57D}"/>
            </a:ext>
          </a:extLst>
        </xdr:cNvPr>
        <xdr:cNvSpPr txBox="1"/>
      </xdr:nvSpPr>
      <xdr:spPr>
        <a:xfrm>
          <a:off x="16668750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046" name="TextBox 3045">
          <a:extLst>
            <a:ext uri="{FF2B5EF4-FFF2-40B4-BE49-F238E27FC236}">
              <a16:creationId xmlns:a16="http://schemas.microsoft.com/office/drawing/2014/main" id="{F52A0432-57E3-4433-832C-C42F19A3DFF6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047" name="TextBox 3046">
          <a:extLst>
            <a:ext uri="{FF2B5EF4-FFF2-40B4-BE49-F238E27FC236}">
              <a16:creationId xmlns:a16="http://schemas.microsoft.com/office/drawing/2014/main" id="{659B500C-FAB3-4088-9292-31DC1C98B38F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048" name="TextBox 3047">
          <a:extLst>
            <a:ext uri="{FF2B5EF4-FFF2-40B4-BE49-F238E27FC236}">
              <a16:creationId xmlns:a16="http://schemas.microsoft.com/office/drawing/2014/main" id="{897AECD0-BACB-4A78-8353-4BBABA206400}"/>
            </a:ext>
          </a:extLst>
        </xdr:cNvPr>
        <xdr:cNvSpPr txBox="1"/>
      </xdr:nvSpPr>
      <xdr:spPr>
        <a:xfrm>
          <a:off x="16668750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049" name="TextBox 3048">
          <a:extLst>
            <a:ext uri="{FF2B5EF4-FFF2-40B4-BE49-F238E27FC236}">
              <a16:creationId xmlns:a16="http://schemas.microsoft.com/office/drawing/2014/main" id="{48EBF5DB-B4E9-442A-B7E4-0E8C50F20205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050" name="TextBox 3049">
          <a:extLst>
            <a:ext uri="{FF2B5EF4-FFF2-40B4-BE49-F238E27FC236}">
              <a16:creationId xmlns:a16="http://schemas.microsoft.com/office/drawing/2014/main" id="{0076CC7B-E047-4A7B-BD21-459ECDE0719F}"/>
            </a:ext>
          </a:extLst>
        </xdr:cNvPr>
        <xdr:cNvSpPr txBox="1"/>
      </xdr:nvSpPr>
      <xdr:spPr>
        <a:xfrm>
          <a:off x="16668750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051" name="TextBox 3050">
          <a:extLst>
            <a:ext uri="{FF2B5EF4-FFF2-40B4-BE49-F238E27FC236}">
              <a16:creationId xmlns:a16="http://schemas.microsoft.com/office/drawing/2014/main" id="{F891918C-A4D4-47DE-8037-8AADE417AD3F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052" name="TextBox 3051">
          <a:extLst>
            <a:ext uri="{FF2B5EF4-FFF2-40B4-BE49-F238E27FC236}">
              <a16:creationId xmlns:a16="http://schemas.microsoft.com/office/drawing/2014/main" id="{0F5E281E-BE03-4725-9919-751A6D7F2BA6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053" name="TextBox 3052">
          <a:extLst>
            <a:ext uri="{FF2B5EF4-FFF2-40B4-BE49-F238E27FC236}">
              <a16:creationId xmlns:a16="http://schemas.microsoft.com/office/drawing/2014/main" id="{AC8042F6-50F5-4504-B900-F8A8189EE2D4}"/>
            </a:ext>
          </a:extLst>
        </xdr:cNvPr>
        <xdr:cNvSpPr txBox="1"/>
      </xdr:nvSpPr>
      <xdr:spPr>
        <a:xfrm>
          <a:off x="16668750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054" name="TextBox 3053">
          <a:extLst>
            <a:ext uri="{FF2B5EF4-FFF2-40B4-BE49-F238E27FC236}">
              <a16:creationId xmlns:a16="http://schemas.microsoft.com/office/drawing/2014/main" id="{81F0BED4-182C-41C9-AB57-6E9F19447695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055" name="TextBox 3054">
          <a:extLst>
            <a:ext uri="{FF2B5EF4-FFF2-40B4-BE49-F238E27FC236}">
              <a16:creationId xmlns:a16="http://schemas.microsoft.com/office/drawing/2014/main" id="{D75E67AD-65A4-4878-941F-00C7D242ACC7}"/>
            </a:ext>
          </a:extLst>
        </xdr:cNvPr>
        <xdr:cNvSpPr txBox="1"/>
      </xdr:nvSpPr>
      <xdr:spPr>
        <a:xfrm>
          <a:off x="16668750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056" name="TextBox 3055">
          <a:extLst>
            <a:ext uri="{FF2B5EF4-FFF2-40B4-BE49-F238E27FC236}">
              <a16:creationId xmlns:a16="http://schemas.microsoft.com/office/drawing/2014/main" id="{5C95493F-19B1-47C4-A4DF-C46A4D6795CD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057" name="TextBox 3056">
          <a:extLst>
            <a:ext uri="{FF2B5EF4-FFF2-40B4-BE49-F238E27FC236}">
              <a16:creationId xmlns:a16="http://schemas.microsoft.com/office/drawing/2014/main" id="{1E85D0CA-9AD4-421F-BB44-8B03A19149E4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058" name="TextBox 3057">
          <a:extLst>
            <a:ext uri="{FF2B5EF4-FFF2-40B4-BE49-F238E27FC236}">
              <a16:creationId xmlns:a16="http://schemas.microsoft.com/office/drawing/2014/main" id="{ECA6F1C6-FBA8-4EA4-886C-C96D06D91A74}"/>
            </a:ext>
          </a:extLst>
        </xdr:cNvPr>
        <xdr:cNvSpPr txBox="1"/>
      </xdr:nvSpPr>
      <xdr:spPr>
        <a:xfrm>
          <a:off x="16668750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059" name="TextBox 3058">
          <a:extLst>
            <a:ext uri="{FF2B5EF4-FFF2-40B4-BE49-F238E27FC236}">
              <a16:creationId xmlns:a16="http://schemas.microsoft.com/office/drawing/2014/main" id="{CD7EB793-4332-4EF1-8282-6152D7A54F3D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060" name="TextBox 3059">
          <a:extLst>
            <a:ext uri="{FF2B5EF4-FFF2-40B4-BE49-F238E27FC236}">
              <a16:creationId xmlns:a16="http://schemas.microsoft.com/office/drawing/2014/main" id="{9133C807-3159-4765-B0C5-B8A01ABF20DD}"/>
            </a:ext>
          </a:extLst>
        </xdr:cNvPr>
        <xdr:cNvSpPr txBox="1"/>
      </xdr:nvSpPr>
      <xdr:spPr>
        <a:xfrm>
          <a:off x="16668750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061" name="TextBox 3060">
          <a:extLst>
            <a:ext uri="{FF2B5EF4-FFF2-40B4-BE49-F238E27FC236}">
              <a16:creationId xmlns:a16="http://schemas.microsoft.com/office/drawing/2014/main" id="{3C8E1CEA-2241-49BD-89C0-D76BD3B5CACA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062" name="TextBox 3061">
          <a:extLst>
            <a:ext uri="{FF2B5EF4-FFF2-40B4-BE49-F238E27FC236}">
              <a16:creationId xmlns:a16="http://schemas.microsoft.com/office/drawing/2014/main" id="{152C14DB-B91E-46D5-A4C6-D8B4FF233E08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063" name="TextBox 3062">
          <a:extLst>
            <a:ext uri="{FF2B5EF4-FFF2-40B4-BE49-F238E27FC236}">
              <a16:creationId xmlns:a16="http://schemas.microsoft.com/office/drawing/2014/main" id="{2FF72499-6013-43EE-A649-CDE417872DE0}"/>
            </a:ext>
          </a:extLst>
        </xdr:cNvPr>
        <xdr:cNvSpPr txBox="1"/>
      </xdr:nvSpPr>
      <xdr:spPr>
        <a:xfrm>
          <a:off x="16668750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064" name="TextBox 3063">
          <a:extLst>
            <a:ext uri="{FF2B5EF4-FFF2-40B4-BE49-F238E27FC236}">
              <a16:creationId xmlns:a16="http://schemas.microsoft.com/office/drawing/2014/main" id="{341E7FD5-CF25-4F95-834F-EDA0AA918BA3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065" name="TextBox 3064">
          <a:extLst>
            <a:ext uri="{FF2B5EF4-FFF2-40B4-BE49-F238E27FC236}">
              <a16:creationId xmlns:a16="http://schemas.microsoft.com/office/drawing/2014/main" id="{D912F75F-853F-4063-BB35-3FE60D624F10}"/>
            </a:ext>
          </a:extLst>
        </xdr:cNvPr>
        <xdr:cNvSpPr txBox="1"/>
      </xdr:nvSpPr>
      <xdr:spPr>
        <a:xfrm>
          <a:off x="16668750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066" name="TextBox 3065">
          <a:extLst>
            <a:ext uri="{FF2B5EF4-FFF2-40B4-BE49-F238E27FC236}">
              <a16:creationId xmlns:a16="http://schemas.microsoft.com/office/drawing/2014/main" id="{26C47A9E-008E-4DEA-9195-296CCD44B6BF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067" name="TextBox 3066">
          <a:extLst>
            <a:ext uri="{FF2B5EF4-FFF2-40B4-BE49-F238E27FC236}">
              <a16:creationId xmlns:a16="http://schemas.microsoft.com/office/drawing/2014/main" id="{C6CFDCC5-F82A-4F12-807C-20630130BDA3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068" name="TextBox 3067">
          <a:extLst>
            <a:ext uri="{FF2B5EF4-FFF2-40B4-BE49-F238E27FC236}">
              <a16:creationId xmlns:a16="http://schemas.microsoft.com/office/drawing/2014/main" id="{964E007D-0D7A-40CD-A8D5-1D8B2F489F1A}"/>
            </a:ext>
          </a:extLst>
        </xdr:cNvPr>
        <xdr:cNvSpPr txBox="1"/>
      </xdr:nvSpPr>
      <xdr:spPr>
        <a:xfrm>
          <a:off x="16668750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069" name="TextBox 3068">
          <a:extLst>
            <a:ext uri="{FF2B5EF4-FFF2-40B4-BE49-F238E27FC236}">
              <a16:creationId xmlns:a16="http://schemas.microsoft.com/office/drawing/2014/main" id="{2803ECF6-0996-4AE7-B75B-9AF68E620E03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070" name="TextBox 3069">
          <a:extLst>
            <a:ext uri="{FF2B5EF4-FFF2-40B4-BE49-F238E27FC236}">
              <a16:creationId xmlns:a16="http://schemas.microsoft.com/office/drawing/2014/main" id="{6AAC98DE-23BC-4ACC-A785-080290633A29}"/>
            </a:ext>
          </a:extLst>
        </xdr:cNvPr>
        <xdr:cNvSpPr txBox="1"/>
      </xdr:nvSpPr>
      <xdr:spPr>
        <a:xfrm>
          <a:off x="16668750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071" name="TextBox 3070">
          <a:extLst>
            <a:ext uri="{FF2B5EF4-FFF2-40B4-BE49-F238E27FC236}">
              <a16:creationId xmlns:a16="http://schemas.microsoft.com/office/drawing/2014/main" id="{908C83F7-FAD9-4922-890A-EFE5926A6481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072" name="TextBox 3071">
          <a:extLst>
            <a:ext uri="{FF2B5EF4-FFF2-40B4-BE49-F238E27FC236}">
              <a16:creationId xmlns:a16="http://schemas.microsoft.com/office/drawing/2014/main" id="{EFB5CF8C-89FC-4156-9E7B-36F1B3415505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073" name="TextBox 3072">
          <a:extLst>
            <a:ext uri="{FF2B5EF4-FFF2-40B4-BE49-F238E27FC236}">
              <a16:creationId xmlns:a16="http://schemas.microsoft.com/office/drawing/2014/main" id="{357588DC-7BB5-41C3-A173-FB53B1A3E8E1}"/>
            </a:ext>
          </a:extLst>
        </xdr:cNvPr>
        <xdr:cNvSpPr txBox="1"/>
      </xdr:nvSpPr>
      <xdr:spPr>
        <a:xfrm>
          <a:off x="16668750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074" name="TextBox 3073">
          <a:extLst>
            <a:ext uri="{FF2B5EF4-FFF2-40B4-BE49-F238E27FC236}">
              <a16:creationId xmlns:a16="http://schemas.microsoft.com/office/drawing/2014/main" id="{8D282935-595B-4681-A358-C4AC6CA844DD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075" name="TextBox 3074">
          <a:extLst>
            <a:ext uri="{FF2B5EF4-FFF2-40B4-BE49-F238E27FC236}">
              <a16:creationId xmlns:a16="http://schemas.microsoft.com/office/drawing/2014/main" id="{B1102056-F9CD-4F43-9E3A-7ADE40CC2A92}"/>
            </a:ext>
          </a:extLst>
        </xdr:cNvPr>
        <xdr:cNvSpPr txBox="1"/>
      </xdr:nvSpPr>
      <xdr:spPr>
        <a:xfrm>
          <a:off x="16668750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076" name="TextBox 3075">
          <a:extLst>
            <a:ext uri="{FF2B5EF4-FFF2-40B4-BE49-F238E27FC236}">
              <a16:creationId xmlns:a16="http://schemas.microsoft.com/office/drawing/2014/main" id="{445F4F84-675F-4369-911F-A88BBDE826E0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077" name="TextBox 3076">
          <a:extLst>
            <a:ext uri="{FF2B5EF4-FFF2-40B4-BE49-F238E27FC236}">
              <a16:creationId xmlns:a16="http://schemas.microsoft.com/office/drawing/2014/main" id="{6C6EA6D6-A278-4EA5-A175-4F553A0526C7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078" name="TextBox 3077">
          <a:extLst>
            <a:ext uri="{FF2B5EF4-FFF2-40B4-BE49-F238E27FC236}">
              <a16:creationId xmlns:a16="http://schemas.microsoft.com/office/drawing/2014/main" id="{166ED364-AED5-4EE2-900A-14C565387EA6}"/>
            </a:ext>
          </a:extLst>
        </xdr:cNvPr>
        <xdr:cNvSpPr txBox="1"/>
      </xdr:nvSpPr>
      <xdr:spPr>
        <a:xfrm>
          <a:off x="16668750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079" name="TextBox 3078">
          <a:extLst>
            <a:ext uri="{FF2B5EF4-FFF2-40B4-BE49-F238E27FC236}">
              <a16:creationId xmlns:a16="http://schemas.microsoft.com/office/drawing/2014/main" id="{D72D715B-5CF0-4705-B5ED-E002F2F96CB3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080" name="TextBox 3079">
          <a:extLst>
            <a:ext uri="{FF2B5EF4-FFF2-40B4-BE49-F238E27FC236}">
              <a16:creationId xmlns:a16="http://schemas.microsoft.com/office/drawing/2014/main" id="{9E0F90F8-3384-4AE5-B3ED-70EAB5623C92}"/>
            </a:ext>
          </a:extLst>
        </xdr:cNvPr>
        <xdr:cNvSpPr txBox="1"/>
      </xdr:nvSpPr>
      <xdr:spPr>
        <a:xfrm>
          <a:off x="16668750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081" name="TextBox 3080">
          <a:extLst>
            <a:ext uri="{FF2B5EF4-FFF2-40B4-BE49-F238E27FC236}">
              <a16:creationId xmlns:a16="http://schemas.microsoft.com/office/drawing/2014/main" id="{8FA7A156-CD96-4481-BB79-7857DD1B9802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082" name="TextBox 3081">
          <a:extLst>
            <a:ext uri="{FF2B5EF4-FFF2-40B4-BE49-F238E27FC236}">
              <a16:creationId xmlns:a16="http://schemas.microsoft.com/office/drawing/2014/main" id="{CC5F4CEE-8A45-4941-A55F-B5A17E92FE31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083" name="TextBox 3082">
          <a:extLst>
            <a:ext uri="{FF2B5EF4-FFF2-40B4-BE49-F238E27FC236}">
              <a16:creationId xmlns:a16="http://schemas.microsoft.com/office/drawing/2014/main" id="{1548B9C2-EB11-4CCD-AD89-EE84E6318F24}"/>
            </a:ext>
          </a:extLst>
        </xdr:cNvPr>
        <xdr:cNvSpPr txBox="1"/>
      </xdr:nvSpPr>
      <xdr:spPr>
        <a:xfrm>
          <a:off x="16668750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084" name="TextBox 3083">
          <a:extLst>
            <a:ext uri="{FF2B5EF4-FFF2-40B4-BE49-F238E27FC236}">
              <a16:creationId xmlns:a16="http://schemas.microsoft.com/office/drawing/2014/main" id="{9DBEEDA7-7F38-4598-B2DE-E07D512FF841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085" name="TextBox 3084">
          <a:extLst>
            <a:ext uri="{FF2B5EF4-FFF2-40B4-BE49-F238E27FC236}">
              <a16:creationId xmlns:a16="http://schemas.microsoft.com/office/drawing/2014/main" id="{E4609A7D-9E9B-4D28-8ECC-0D6D4E0C2BF7}"/>
            </a:ext>
          </a:extLst>
        </xdr:cNvPr>
        <xdr:cNvSpPr txBox="1"/>
      </xdr:nvSpPr>
      <xdr:spPr>
        <a:xfrm>
          <a:off x="16668750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086" name="TextBox 3085">
          <a:extLst>
            <a:ext uri="{FF2B5EF4-FFF2-40B4-BE49-F238E27FC236}">
              <a16:creationId xmlns:a16="http://schemas.microsoft.com/office/drawing/2014/main" id="{D5694967-1138-4CFA-B12E-15EE9455C1F7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087" name="TextBox 3086">
          <a:extLst>
            <a:ext uri="{FF2B5EF4-FFF2-40B4-BE49-F238E27FC236}">
              <a16:creationId xmlns:a16="http://schemas.microsoft.com/office/drawing/2014/main" id="{A44DF862-F576-462E-8916-1FD741F397EB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088" name="TextBox 3087">
          <a:extLst>
            <a:ext uri="{FF2B5EF4-FFF2-40B4-BE49-F238E27FC236}">
              <a16:creationId xmlns:a16="http://schemas.microsoft.com/office/drawing/2014/main" id="{AF12C9D3-0D65-46A6-A78D-20645FF6A993}"/>
            </a:ext>
          </a:extLst>
        </xdr:cNvPr>
        <xdr:cNvSpPr txBox="1"/>
      </xdr:nvSpPr>
      <xdr:spPr>
        <a:xfrm>
          <a:off x="16668750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089" name="TextBox 3088">
          <a:extLst>
            <a:ext uri="{FF2B5EF4-FFF2-40B4-BE49-F238E27FC236}">
              <a16:creationId xmlns:a16="http://schemas.microsoft.com/office/drawing/2014/main" id="{588612D7-8807-45A3-A7E8-53C88A5A4BE6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090" name="TextBox 3089">
          <a:extLst>
            <a:ext uri="{FF2B5EF4-FFF2-40B4-BE49-F238E27FC236}">
              <a16:creationId xmlns:a16="http://schemas.microsoft.com/office/drawing/2014/main" id="{6E33BECC-B2E9-4FA0-AA1C-979516DF3A8D}"/>
            </a:ext>
          </a:extLst>
        </xdr:cNvPr>
        <xdr:cNvSpPr txBox="1"/>
      </xdr:nvSpPr>
      <xdr:spPr>
        <a:xfrm>
          <a:off x="16668750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091" name="TextBox 3090">
          <a:extLst>
            <a:ext uri="{FF2B5EF4-FFF2-40B4-BE49-F238E27FC236}">
              <a16:creationId xmlns:a16="http://schemas.microsoft.com/office/drawing/2014/main" id="{07A03016-CF83-4E83-AD9D-C372BA559FF5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092" name="TextBox 3091">
          <a:extLst>
            <a:ext uri="{FF2B5EF4-FFF2-40B4-BE49-F238E27FC236}">
              <a16:creationId xmlns:a16="http://schemas.microsoft.com/office/drawing/2014/main" id="{99F88B05-3F0A-4844-B41B-CFCA5F8783F6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093" name="TextBox 3092">
          <a:extLst>
            <a:ext uri="{FF2B5EF4-FFF2-40B4-BE49-F238E27FC236}">
              <a16:creationId xmlns:a16="http://schemas.microsoft.com/office/drawing/2014/main" id="{D734971D-3601-401B-B30B-55AC40A617A0}"/>
            </a:ext>
          </a:extLst>
        </xdr:cNvPr>
        <xdr:cNvSpPr txBox="1"/>
      </xdr:nvSpPr>
      <xdr:spPr>
        <a:xfrm>
          <a:off x="16668750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094" name="TextBox 3093">
          <a:extLst>
            <a:ext uri="{FF2B5EF4-FFF2-40B4-BE49-F238E27FC236}">
              <a16:creationId xmlns:a16="http://schemas.microsoft.com/office/drawing/2014/main" id="{754B79E7-EA6D-4F03-A431-3AE12CFA1217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095" name="TextBox 3094">
          <a:extLst>
            <a:ext uri="{FF2B5EF4-FFF2-40B4-BE49-F238E27FC236}">
              <a16:creationId xmlns:a16="http://schemas.microsoft.com/office/drawing/2014/main" id="{68F3678F-DA00-44D8-9994-B4221FFE6CD2}"/>
            </a:ext>
          </a:extLst>
        </xdr:cNvPr>
        <xdr:cNvSpPr txBox="1"/>
      </xdr:nvSpPr>
      <xdr:spPr>
        <a:xfrm>
          <a:off x="16668750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096" name="TextBox 3095">
          <a:extLst>
            <a:ext uri="{FF2B5EF4-FFF2-40B4-BE49-F238E27FC236}">
              <a16:creationId xmlns:a16="http://schemas.microsoft.com/office/drawing/2014/main" id="{10071870-5F49-43F7-9DF9-732860B6C4EF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097" name="TextBox 3096">
          <a:extLst>
            <a:ext uri="{FF2B5EF4-FFF2-40B4-BE49-F238E27FC236}">
              <a16:creationId xmlns:a16="http://schemas.microsoft.com/office/drawing/2014/main" id="{9FAB9087-4DE7-4FA9-A740-3F467F7DE621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098" name="TextBox 3097">
          <a:extLst>
            <a:ext uri="{FF2B5EF4-FFF2-40B4-BE49-F238E27FC236}">
              <a16:creationId xmlns:a16="http://schemas.microsoft.com/office/drawing/2014/main" id="{9F1B7336-9395-46D8-8597-101EEFFEAFFE}"/>
            </a:ext>
          </a:extLst>
        </xdr:cNvPr>
        <xdr:cNvSpPr txBox="1"/>
      </xdr:nvSpPr>
      <xdr:spPr>
        <a:xfrm>
          <a:off x="16668750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099" name="TextBox 3098">
          <a:extLst>
            <a:ext uri="{FF2B5EF4-FFF2-40B4-BE49-F238E27FC236}">
              <a16:creationId xmlns:a16="http://schemas.microsoft.com/office/drawing/2014/main" id="{8560D1B4-FA12-42F7-9AF3-FA8E62BA1A02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100" name="TextBox 3099">
          <a:extLst>
            <a:ext uri="{FF2B5EF4-FFF2-40B4-BE49-F238E27FC236}">
              <a16:creationId xmlns:a16="http://schemas.microsoft.com/office/drawing/2014/main" id="{E7709A33-5223-45B0-AA83-18C834984DAE}"/>
            </a:ext>
          </a:extLst>
        </xdr:cNvPr>
        <xdr:cNvSpPr txBox="1"/>
      </xdr:nvSpPr>
      <xdr:spPr>
        <a:xfrm>
          <a:off x="16668750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101" name="TextBox 3100">
          <a:extLst>
            <a:ext uri="{FF2B5EF4-FFF2-40B4-BE49-F238E27FC236}">
              <a16:creationId xmlns:a16="http://schemas.microsoft.com/office/drawing/2014/main" id="{96B3E41E-757E-4F7F-B26A-9ECAE81E64C9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102" name="TextBox 3101">
          <a:extLst>
            <a:ext uri="{FF2B5EF4-FFF2-40B4-BE49-F238E27FC236}">
              <a16:creationId xmlns:a16="http://schemas.microsoft.com/office/drawing/2014/main" id="{BC6E38FC-0D95-4887-A7D8-A53C91DAFFDB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103" name="TextBox 3102">
          <a:extLst>
            <a:ext uri="{FF2B5EF4-FFF2-40B4-BE49-F238E27FC236}">
              <a16:creationId xmlns:a16="http://schemas.microsoft.com/office/drawing/2014/main" id="{1BBB9017-9366-4FA3-BBC5-2D47C7784E93}"/>
            </a:ext>
          </a:extLst>
        </xdr:cNvPr>
        <xdr:cNvSpPr txBox="1"/>
      </xdr:nvSpPr>
      <xdr:spPr>
        <a:xfrm>
          <a:off x="16668750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104" name="TextBox 3103">
          <a:extLst>
            <a:ext uri="{FF2B5EF4-FFF2-40B4-BE49-F238E27FC236}">
              <a16:creationId xmlns:a16="http://schemas.microsoft.com/office/drawing/2014/main" id="{AF55EEF0-AB3A-4675-9324-D13F19C23B68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105" name="TextBox 3104">
          <a:extLst>
            <a:ext uri="{FF2B5EF4-FFF2-40B4-BE49-F238E27FC236}">
              <a16:creationId xmlns:a16="http://schemas.microsoft.com/office/drawing/2014/main" id="{A1C599F4-789F-4CB2-8B2B-A2B7B28052E1}"/>
            </a:ext>
          </a:extLst>
        </xdr:cNvPr>
        <xdr:cNvSpPr txBox="1"/>
      </xdr:nvSpPr>
      <xdr:spPr>
        <a:xfrm>
          <a:off x="16668750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106" name="TextBox 3105">
          <a:extLst>
            <a:ext uri="{FF2B5EF4-FFF2-40B4-BE49-F238E27FC236}">
              <a16:creationId xmlns:a16="http://schemas.microsoft.com/office/drawing/2014/main" id="{B4B8A524-75E1-4947-AA5E-B42D36BD90B6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107" name="TextBox 3106">
          <a:extLst>
            <a:ext uri="{FF2B5EF4-FFF2-40B4-BE49-F238E27FC236}">
              <a16:creationId xmlns:a16="http://schemas.microsoft.com/office/drawing/2014/main" id="{0C365B7C-6205-4517-92DF-80B353212D75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108" name="TextBox 3107">
          <a:extLst>
            <a:ext uri="{FF2B5EF4-FFF2-40B4-BE49-F238E27FC236}">
              <a16:creationId xmlns:a16="http://schemas.microsoft.com/office/drawing/2014/main" id="{ABBE1D99-E101-4EEC-81E8-3D3ADA35DDDC}"/>
            </a:ext>
          </a:extLst>
        </xdr:cNvPr>
        <xdr:cNvSpPr txBox="1"/>
      </xdr:nvSpPr>
      <xdr:spPr>
        <a:xfrm>
          <a:off x="16668750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109" name="TextBox 3108">
          <a:extLst>
            <a:ext uri="{FF2B5EF4-FFF2-40B4-BE49-F238E27FC236}">
              <a16:creationId xmlns:a16="http://schemas.microsoft.com/office/drawing/2014/main" id="{D8F2D629-833B-4F74-8658-303316C208EF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110" name="TextBox 3109">
          <a:extLst>
            <a:ext uri="{FF2B5EF4-FFF2-40B4-BE49-F238E27FC236}">
              <a16:creationId xmlns:a16="http://schemas.microsoft.com/office/drawing/2014/main" id="{825B1A5A-C1A6-4003-B715-F9CC2E7132A7}"/>
            </a:ext>
          </a:extLst>
        </xdr:cNvPr>
        <xdr:cNvSpPr txBox="1"/>
      </xdr:nvSpPr>
      <xdr:spPr>
        <a:xfrm>
          <a:off x="16668750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111" name="TextBox 3110">
          <a:extLst>
            <a:ext uri="{FF2B5EF4-FFF2-40B4-BE49-F238E27FC236}">
              <a16:creationId xmlns:a16="http://schemas.microsoft.com/office/drawing/2014/main" id="{76A6D3F6-649B-431A-B753-BFDF634CD902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112" name="TextBox 3111">
          <a:extLst>
            <a:ext uri="{FF2B5EF4-FFF2-40B4-BE49-F238E27FC236}">
              <a16:creationId xmlns:a16="http://schemas.microsoft.com/office/drawing/2014/main" id="{EDF90AF2-3B44-40F1-8038-98CAD946E790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113" name="TextBox 3112">
          <a:extLst>
            <a:ext uri="{FF2B5EF4-FFF2-40B4-BE49-F238E27FC236}">
              <a16:creationId xmlns:a16="http://schemas.microsoft.com/office/drawing/2014/main" id="{B0529D73-7715-4B8B-A4AC-B084AF841384}"/>
            </a:ext>
          </a:extLst>
        </xdr:cNvPr>
        <xdr:cNvSpPr txBox="1"/>
      </xdr:nvSpPr>
      <xdr:spPr>
        <a:xfrm>
          <a:off x="16668750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114" name="TextBox 3113">
          <a:extLst>
            <a:ext uri="{FF2B5EF4-FFF2-40B4-BE49-F238E27FC236}">
              <a16:creationId xmlns:a16="http://schemas.microsoft.com/office/drawing/2014/main" id="{90A871DA-450C-4C0C-99CF-661DD751F5BF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115" name="TextBox 3114">
          <a:extLst>
            <a:ext uri="{FF2B5EF4-FFF2-40B4-BE49-F238E27FC236}">
              <a16:creationId xmlns:a16="http://schemas.microsoft.com/office/drawing/2014/main" id="{BE1CC97D-15FC-41EE-84C5-FC18E9CF00CB}"/>
            </a:ext>
          </a:extLst>
        </xdr:cNvPr>
        <xdr:cNvSpPr txBox="1"/>
      </xdr:nvSpPr>
      <xdr:spPr>
        <a:xfrm>
          <a:off x="16668750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116" name="TextBox 3115">
          <a:extLst>
            <a:ext uri="{FF2B5EF4-FFF2-40B4-BE49-F238E27FC236}">
              <a16:creationId xmlns:a16="http://schemas.microsoft.com/office/drawing/2014/main" id="{5BC07D09-3C41-4D8B-9AE8-136D9D31C409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117" name="TextBox 3116">
          <a:extLst>
            <a:ext uri="{FF2B5EF4-FFF2-40B4-BE49-F238E27FC236}">
              <a16:creationId xmlns:a16="http://schemas.microsoft.com/office/drawing/2014/main" id="{7F88D68F-91D8-4441-BB58-99873C6C2BA0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118" name="TextBox 3117">
          <a:extLst>
            <a:ext uri="{FF2B5EF4-FFF2-40B4-BE49-F238E27FC236}">
              <a16:creationId xmlns:a16="http://schemas.microsoft.com/office/drawing/2014/main" id="{3F876E9C-3CAE-4560-BCEA-46785F4801C0}"/>
            </a:ext>
          </a:extLst>
        </xdr:cNvPr>
        <xdr:cNvSpPr txBox="1"/>
      </xdr:nvSpPr>
      <xdr:spPr>
        <a:xfrm>
          <a:off x="16668750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119" name="TextBox 3118">
          <a:extLst>
            <a:ext uri="{FF2B5EF4-FFF2-40B4-BE49-F238E27FC236}">
              <a16:creationId xmlns:a16="http://schemas.microsoft.com/office/drawing/2014/main" id="{87DE74B7-72BD-4BCE-9045-24648F939A96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120" name="TextBox 3119">
          <a:extLst>
            <a:ext uri="{FF2B5EF4-FFF2-40B4-BE49-F238E27FC236}">
              <a16:creationId xmlns:a16="http://schemas.microsoft.com/office/drawing/2014/main" id="{055851D8-BE3E-42BF-A685-C3B11A34FD34}"/>
            </a:ext>
          </a:extLst>
        </xdr:cNvPr>
        <xdr:cNvSpPr txBox="1"/>
      </xdr:nvSpPr>
      <xdr:spPr>
        <a:xfrm>
          <a:off x="16668750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121" name="TextBox 3120">
          <a:extLst>
            <a:ext uri="{FF2B5EF4-FFF2-40B4-BE49-F238E27FC236}">
              <a16:creationId xmlns:a16="http://schemas.microsoft.com/office/drawing/2014/main" id="{DF01809A-D4D9-42AA-9AD1-A6D6749F63BC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122" name="TextBox 3121">
          <a:extLst>
            <a:ext uri="{FF2B5EF4-FFF2-40B4-BE49-F238E27FC236}">
              <a16:creationId xmlns:a16="http://schemas.microsoft.com/office/drawing/2014/main" id="{73B28A5F-87A4-43A6-89F8-CF048C6BE675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123" name="TextBox 3122">
          <a:extLst>
            <a:ext uri="{FF2B5EF4-FFF2-40B4-BE49-F238E27FC236}">
              <a16:creationId xmlns:a16="http://schemas.microsoft.com/office/drawing/2014/main" id="{A2977AA8-0F24-4065-83AB-4BAA22751EC7}"/>
            </a:ext>
          </a:extLst>
        </xdr:cNvPr>
        <xdr:cNvSpPr txBox="1"/>
      </xdr:nvSpPr>
      <xdr:spPr>
        <a:xfrm>
          <a:off x="16668750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124" name="TextBox 3123">
          <a:extLst>
            <a:ext uri="{FF2B5EF4-FFF2-40B4-BE49-F238E27FC236}">
              <a16:creationId xmlns:a16="http://schemas.microsoft.com/office/drawing/2014/main" id="{43EAC351-D5AF-4CB0-8514-EDAF3497C091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125" name="TextBox 3124">
          <a:extLst>
            <a:ext uri="{FF2B5EF4-FFF2-40B4-BE49-F238E27FC236}">
              <a16:creationId xmlns:a16="http://schemas.microsoft.com/office/drawing/2014/main" id="{CDFC628F-F37F-4289-9CE8-6DFBED97F16B}"/>
            </a:ext>
          </a:extLst>
        </xdr:cNvPr>
        <xdr:cNvSpPr txBox="1"/>
      </xdr:nvSpPr>
      <xdr:spPr>
        <a:xfrm>
          <a:off x="16668750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126" name="TextBox 3125">
          <a:extLst>
            <a:ext uri="{FF2B5EF4-FFF2-40B4-BE49-F238E27FC236}">
              <a16:creationId xmlns:a16="http://schemas.microsoft.com/office/drawing/2014/main" id="{137153C8-AEDB-44D2-9C68-B344458646D5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127" name="TextBox 3126">
          <a:extLst>
            <a:ext uri="{FF2B5EF4-FFF2-40B4-BE49-F238E27FC236}">
              <a16:creationId xmlns:a16="http://schemas.microsoft.com/office/drawing/2014/main" id="{3C3BB101-CB01-4279-8444-1E69B1DCED8B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128" name="TextBox 3127">
          <a:extLst>
            <a:ext uri="{FF2B5EF4-FFF2-40B4-BE49-F238E27FC236}">
              <a16:creationId xmlns:a16="http://schemas.microsoft.com/office/drawing/2014/main" id="{754A82F3-F45A-4934-B151-1C517553CAD7}"/>
            </a:ext>
          </a:extLst>
        </xdr:cNvPr>
        <xdr:cNvSpPr txBox="1"/>
      </xdr:nvSpPr>
      <xdr:spPr>
        <a:xfrm>
          <a:off x="16668750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129" name="TextBox 3128">
          <a:extLst>
            <a:ext uri="{FF2B5EF4-FFF2-40B4-BE49-F238E27FC236}">
              <a16:creationId xmlns:a16="http://schemas.microsoft.com/office/drawing/2014/main" id="{7C18CB6A-62EF-46B8-B2AB-D0690F68CAC5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130" name="TextBox 3129">
          <a:extLst>
            <a:ext uri="{FF2B5EF4-FFF2-40B4-BE49-F238E27FC236}">
              <a16:creationId xmlns:a16="http://schemas.microsoft.com/office/drawing/2014/main" id="{A09E7D1C-8690-47F6-B40C-5B564C3CF12F}"/>
            </a:ext>
          </a:extLst>
        </xdr:cNvPr>
        <xdr:cNvSpPr txBox="1"/>
      </xdr:nvSpPr>
      <xdr:spPr>
        <a:xfrm>
          <a:off x="16668750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131" name="TextBox 3130">
          <a:extLst>
            <a:ext uri="{FF2B5EF4-FFF2-40B4-BE49-F238E27FC236}">
              <a16:creationId xmlns:a16="http://schemas.microsoft.com/office/drawing/2014/main" id="{CE4BC6D2-C487-4F2E-BBF1-B2BF4099DF08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132" name="TextBox 3131">
          <a:extLst>
            <a:ext uri="{FF2B5EF4-FFF2-40B4-BE49-F238E27FC236}">
              <a16:creationId xmlns:a16="http://schemas.microsoft.com/office/drawing/2014/main" id="{8F89F951-386D-4D69-BB14-35BCEDFEA21D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133" name="TextBox 3132">
          <a:extLst>
            <a:ext uri="{FF2B5EF4-FFF2-40B4-BE49-F238E27FC236}">
              <a16:creationId xmlns:a16="http://schemas.microsoft.com/office/drawing/2014/main" id="{32B64A2E-AD29-4457-800D-2A1020336EFF}"/>
            </a:ext>
          </a:extLst>
        </xdr:cNvPr>
        <xdr:cNvSpPr txBox="1"/>
      </xdr:nvSpPr>
      <xdr:spPr>
        <a:xfrm>
          <a:off x="16668750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134" name="TextBox 3133">
          <a:extLst>
            <a:ext uri="{FF2B5EF4-FFF2-40B4-BE49-F238E27FC236}">
              <a16:creationId xmlns:a16="http://schemas.microsoft.com/office/drawing/2014/main" id="{DA2BDA27-D093-4755-85E0-9ADDFD68F6DA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135" name="TextBox 3134">
          <a:extLst>
            <a:ext uri="{FF2B5EF4-FFF2-40B4-BE49-F238E27FC236}">
              <a16:creationId xmlns:a16="http://schemas.microsoft.com/office/drawing/2014/main" id="{87F6EAA2-0B17-49E3-9981-402B60C5ADAB}"/>
            </a:ext>
          </a:extLst>
        </xdr:cNvPr>
        <xdr:cNvSpPr txBox="1"/>
      </xdr:nvSpPr>
      <xdr:spPr>
        <a:xfrm>
          <a:off x="16668750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136" name="TextBox 3135">
          <a:extLst>
            <a:ext uri="{FF2B5EF4-FFF2-40B4-BE49-F238E27FC236}">
              <a16:creationId xmlns:a16="http://schemas.microsoft.com/office/drawing/2014/main" id="{FA0E5DEE-9B61-4DEE-B069-DD9071BEAE74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137" name="TextBox 3136">
          <a:extLst>
            <a:ext uri="{FF2B5EF4-FFF2-40B4-BE49-F238E27FC236}">
              <a16:creationId xmlns:a16="http://schemas.microsoft.com/office/drawing/2014/main" id="{E02037B1-155C-4360-9F59-226AFCE723F5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138" name="TextBox 3137">
          <a:extLst>
            <a:ext uri="{FF2B5EF4-FFF2-40B4-BE49-F238E27FC236}">
              <a16:creationId xmlns:a16="http://schemas.microsoft.com/office/drawing/2014/main" id="{40679C9E-6460-4CD5-BF98-3807363984D6}"/>
            </a:ext>
          </a:extLst>
        </xdr:cNvPr>
        <xdr:cNvSpPr txBox="1"/>
      </xdr:nvSpPr>
      <xdr:spPr>
        <a:xfrm>
          <a:off x="16668750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139" name="TextBox 3138">
          <a:extLst>
            <a:ext uri="{FF2B5EF4-FFF2-40B4-BE49-F238E27FC236}">
              <a16:creationId xmlns:a16="http://schemas.microsoft.com/office/drawing/2014/main" id="{2A47CA37-110D-483A-BFAB-D764024312E9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140" name="TextBox 3139">
          <a:extLst>
            <a:ext uri="{FF2B5EF4-FFF2-40B4-BE49-F238E27FC236}">
              <a16:creationId xmlns:a16="http://schemas.microsoft.com/office/drawing/2014/main" id="{83FABF78-B16B-407E-B66B-1090679141E3}"/>
            </a:ext>
          </a:extLst>
        </xdr:cNvPr>
        <xdr:cNvSpPr txBox="1"/>
      </xdr:nvSpPr>
      <xdr:spPr>
        <a:xfrm>
          <a:off x="16668750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141" name="TextBox 3140">
          <a:extLst>
            <a:ext uri="{FF2B5EF4-FFF2-40B4-BE49-F238E27FC236}">
              <a16:creationId xmlns:a16="http://schemas.microsoft.com/office/drawing/2014/main" id="{E862C4F9-3224-44D4-8F14-F302F3113A69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142" name="TextBox 3141">
          <a:extLst>
            <a:ext uri="{FF2B5EF4-FFF2-40B4-BE49-F238E27FC236}">
              <a16:creationId xmlns:a16="http://schemas.microsoft.com/office/drawing/2014/main" id="{94BBAFDC-CCAF-46B8-BC5F-9C00DCD22883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143" name="TextBox 3142">
          <a:extLst>
            <a:ext uri="{FF2B5EF4-FFF2-40B4-BE49-F238E27FC236}">
              <a16:creationId xmlns:a16="http://schemas.microsoft.com/office/drawing/2014/main" id="{B3BC9300-9D47-4BC5-A873-77691E7985CE}"/>
            </a:ext>
          </a:extLst>
        </xdr:cNvPr>
        <xdr:cNvSpPr txBox="1"/>
      </xdr:nvSpPr>
      <xdr:spPr>
        <a:xfrm>
          <a:off x="16668750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144" name="TextBox 3143">
          <a:extLst>
            <a:ext uri="{FF2B5EF4-FFF2-40B4-BE49-F238E27FC236}">
              <a16:creationId xmlns:a16="http://schemas.microsoft.com/office/drawing/2014/main" id="{5C2F7724-B4F7-445B-A832-278EC6A07B6A}"/>
            </a:ext>
          </a:extLst>
        </xdr:cNvPr>
        <xdr:cNvSpPr txBox="1"/>
      </xdr:nvSpPr>
      <xdr:spPr>
        <a:xfrm>
          <a:off x="16668750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145" name="TextBox 3144">
          <a:extLst>
            <a:ext uri="{FF2B5EF4-FFF2-40B4-BE49-F238E27FC236}">
              <a16:creationId xmlns:a16="http://schemas.microsoft.com/office/drawing/2014/main" id="{F0E7DE79-077A-4F04-A8D7-7B32B966F929}"/>
            </a:ext>
          </a:extLst>
        </xdr:cNvPr>
        <xdr:cNvSpPr txBox="1"/>
      </xdr:nvSpPr>
      <xdr:spPr>
        <a:xfrm>
          <a:off x="16668750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146" name="TextBox 3145">
          <a:extLst>
            <a:ext uri="{FF2B5EF4-FFF2-40B4-BE49-F238E27FC236}">
              <a16:creationId xmlns:a16="http://schemas.microsoft.com/office/drawing/2014/main" id="{F4C4C9CD-8A1D-4231-AD94-A13917CA5F21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147" name="TextBox 3146">
          <a:extLst>
            <a:ext uri="{FF2B5EF4-FFF2-40B4-BE49-F238E27FC236}">
              <a16:creationId xmlns:a16="http://schemas.microsoft.com/office/drawing/2014/main" id="{3DA43F4C-16E7-4F9F-A3E4-24E65242B2D4}"/>
            </a:ext>
          </a:extLst>
        </xdr:cNvPr>
        <xdr:cNvSpPr txBox="1"/>
      </xdr:nvSpPr>
      <xdr:spPr>
        <a:xfrm>
          <a:off x="16668750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148" name="TextBox 3147">
          <a:extLst>
            <a:ext uri="{FF2B5EF4-FFF2-40B4-BE49-F238E27FC236}">
              <a16:creationId xmlns:a16="http://schemas.microsoft.com/office/drawing/2014/main" id="{4E01AEC0-BFDC-4956-9EBC-4D7E083D4B24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149" name="TextBox 3148">
          <a:extLst>
            <a:ext uri="{FF2B5EF4-FFF2-40B4-BE49-F238E27FC236}">
              <a16:creationId xmlns:a16="http://schemas.microsoft.com/office/drawing/2014/main" id="{B77F54D9-DDEB-4D5A-B3B1-32239845BBD7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150" name="TextBox 3149">
          <a:extLst>
            <a:ext uri="{FF2B5EF4-FFF2-40B4-BE49-F238E27FC236}">
              <a16:creationId xmlns:a16="http://schemas.microsoft.com/office/drawing/2014/main" id="{0CFC7D40-3B53-4CA8-9ACE-9E8B95D809CE}"/>
            </a:ext>
          </a:extLst>
        </xdr:cNvPr>
        <xdr:cNvSpPr txBox="1"/>
      </xdr:nvSpPr>
      <xdr:spPr>
        <a:xfrm>
          <a:off x="16668750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151" name="TextBox 3150">
          <a:extLst>
            <a:ext uri="{FF2B5EF4-FFF2-40B4-BE49-F238E27FC236}">
              <a16:creationId xmlns:a16="http://schemas.microsoft.com/office/drawing/2014/main" id="{FE912691-347C-4B0A-9404-D5CFF5DA5A5C}"/>
            </a:ext>
          </a:extLst>
        </xdr:cNvPr>
        <xdr:cNvSpPr txBox="1"/>
      </xdr:nvSpPr>
      <xdr:spPr>
        <a:xfrm>
          <a:off x="16668750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152" name="TextBox 3151">
          <a:extLst>
            <a:ext uri="{FF2B5EF4-FFF2-40B4-BE49-F238E27FC236}">
              <a16:creationId xmlns:a16="http://schemas.microsoft.com/office/drawing/2014/main" id="{B1F14B03-C474-4A2A-BF64-EDC2E8701F82}"/>
            </a:ext>
          </a:extLst>
        </xdr:cNvPr>
        <xdr:cNvSpPr txBox="1"/>
      </xdr:nvSpPr>
      <xdr:spPr>
        <a:xfrm>
          <a:off x="16668750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153" name="TextBox 3152">
          <a:extLst>
            <a:ext uri="{FF2B5EF4-FFF2-40B4-BE49-F238E27FC236}">
              <a16:creationId xmlns:a16="http://schemas.microsoft.com/office/drawing/2014/main" id="{10E917CA-B737-473A-BEBB-16212CAE67C2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154" name="TextBox 3153">
          <a:extLst>
            <a:ext uri="{FF2B5EF4-FFF2-40B4-BE49-F238E27FC236}">
              <a16:creationId xmlns:a16="http://schemas.microsoft.com/office/drawing/2014/main" id="{9ACD8D06-6F59-472D-9939-15B330D52FC2}"/>
            </a:ext>
          </a:extLst>
        </xdr:cNvPr>
        <xdr:cNvSpPr txBox="1"/>
      </xdr:nvSpPr>
      <xdr:spPr>
        <a:xfrm>
          <a:off x="16668750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155" name="TextBox 3154">
          <a:extLst>
            <a:ext uri="{FF2B5EF4-FFF2-40B4-BE49-F238E27FC236}">
              <a16:creationId xmlns:a16="http://schemas.microsoft.com/office/drawing/2014/main" id="{5456542E-4AB2-47A7-858B-E3A0FA479D0C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156" name="TextBox 3155">
          <a:extLst>
            <a:ext uri="{FF2B5EF4-FFF2-40B4-BE49-F238E27FC236}">
              <a16:creationId xmlns:a16="http://schemas.microsoft.com/office/drawing/2014/main" id="{8BA884B0-1F8F-459E-BB4F-AC79DA71375B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157" name="TextBox 3156">
          <a:extLst>
            <a:ext uri="{FF2B5EF4-FFF2-40B4-BE49-F238E27FC236}">
              <a16:creationId xmlns:a16="http://schemas.microsoft.com/office/drawing/2014/main" id="{62F5627E-566D-477E-92A4-A7B1F6FD35FA}"/>
            </a:ext>
          </a:extLst>
        </xdr:cNvPr>
        <xdr:cNvSpPr txBox="1"/>
      </xdr:nvSpPr>
      <xdr:spPr>
        <a:xfrm>
          <a:off x="16668750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158" name="TextBox 3157">
          <a:extLst>
            <a:ext uri="{FF2B5EF4-FFF2-40B4-BE49-F238E27FC236}">
              <a16:creationId xmlns:a16="http://schemas.microsoft.com/office/drawing/2014/main" id="{209ADCE9-3B41-448C-BB21-AC7877067FF5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159" name="TextBox 3158">
          <a:extLst>
            <a:ext uri="{FF2B5EF4-FFF2-40B4-BE49-F238E27FC236}">
              <a16:creationId xmlns:a16="http://schemas.microsoft.com/office/drawing/2014/main" id="{A7365BEC-9A44-40AE-B077-4016CF07E7FF}"/>
            </a:ext>
          </a:extLst>
        </xdr:cNvPr>
        <xdr:cNvSpPr txBox="1"/>
      </xdr:nvSpPr>
      <xdr:spPr>
        <a:xfrm>
          <a:off x="16668750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160" name="TextBox 3159">
          <a:extLst>
            <a:ext uri="{FF2B5EF4-FFF2-40B4-BE49-F238E27FC236}">
              <a16:creationId xmlns:a16="http://schemas.microsoft.com/office/drawing/2014/main" id="{A315C65C-31E4-4EFF-8B7E-3DFE878CA53F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161" name="TextBox 3160">
          <a:extLst>
            <a:ext uri="{FF2B5EF4-FFF2-40B4-BE49-F238E27FC236}">
              <a16:creationId xmlns:a16="http://schemas.microsoft.com/office/drawing/2014/main" id="{3D8D2538-E0B8-49C2-BBF6-9FD567788D7D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162" name="TextBox 3161">
          <a:extLst>
            <a:ext uri="{FF2B5EF4-FFF2-40B4-BE49-F238E27FC236}">
              <a16:creationId xmlns:a16="http://schemas.microsoft.com/office/drawing/2014/main" id="{777AB994-FE71-46C1-BB6F-00076B640BD9}"/>
            </a:ext>
          </a:extLst>
        </xdr:cNvPr>
        <xdr:cNvSpPr txBox="1"/>
      </xdr:nvSpPr>
      <xdr:spPr>
        <a:xfrm>
          <a:off x="16668750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163" name="TextBox 3162">
          <a:extLst>
            <a:ext uri="{FF2B5EF4-FFF2-40B4-BE49-F238E27FC236}">
              <a16:creationId xmlns:a16="http://schemas.microsoft.com/office/drawing/2014/main" id="{DA641CD3-E5A2-4D5C-9A89-D8A427F108C2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164" name="TextBox 3163">
          <a:extLst>
            <a:ext uri="{FF2B5EF4-FFF2-40B4-BE49-F238E27FC236}">
              <a16:creationId xmlns:a16="http://schemas.microsoft.com/office/drawing/2014/main" id="{21ED5CDA-CA7B-4C5B-8078-493D5E60A2E9}"/>
            </a:ext>
          </a:extLst>
        </xdr:cNvPr>
        <xdr:cNvSpPr txBox="1"/>
      </xdr:nvSpPr>
      <xdr:spPr>
        <a:xfrm>
          <a:off x="16668750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165" name="TextBox 3164">
          <a:extLst>
            <a:ext uri="{FF2B5EF4-FFF2-40B4-BE49-F238E27FC236}">
              <a16:creationId xmlns:a16="http://schemas.microsoft.com/office/drawing/2014/main" id="{9FC43A5E-48F2-442B-95EF-552C38AA82FD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166" name="TextBox 3165">
          <a:extLst>
            <a:ext uri="{FF2B5EF4-FFF2-40B4-BE49-F238E27FC236}">
              <a16:creationId xmlns:a16="http://schemas.microsoft.com/office/drawing/2014/main" id="{8E21085D-0F96-4C5A-82F9-6CE0BCD58E28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167" name="TextBox 3166">
          <a:extLst>
            <a:ext uri="{FF2B5EF4-FFF2-40B4-BE49-F238E27FC236}">
              <a16:creationId xmlns:a16="http://schemas.microsoft.com/office/drawing/2014/main" id="{185D8DDA-92EE-4016-910C-13C6C3245519}"/>
            </a:ext>
          </a:extLst>
        </xdr:cNvPr>
        <xdr:cNvSpPr txBox="1"/>
      </xdr:nvSpPr>
      <xdr:spPr>
        <a:xfrm>
          <a:off x="16668750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168" name="TextBox 3167">
          <a:extLst>
            <a:ext uri="{FF2B5EF4-FFF2-40B4-BE49-F238E27FC236}">
              <a16:creationId xmlns:a16="http://schemas.microsoft.com/office/drawing/2014/main" id="{BA18F9E7-E035-44C4-BCBC-AD4AE026FBA2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169" name="TextBox 3168">
          <a:extLst>
            <a:ext uri="{FF2B5EF4-FFF2-40B4-BE49-F238E27FC236}">
              <a16:creationId xmlns:a16="http://schemas.microsoft.com/office/drawing/2014/main" id="{BB96B2F8-11EA-4FCF-9433-963506266E55}"/>
            </a:ext>
          </a:extLst>
        </xdr:cNvPr>
        <xdr:cNvSpPr txBox="1"/>
      </xdr:nvSpPr>
      <xdr:spPr>
        <a:xfrm>
          <a:off x="16668750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170" name="TextBox 3169">
          <a:extLst>
            <a:ext uri="{FF2B5EF4-FFF2-40B4-BE49-F238E27FC236}">
              <a16:creationId xmlns:a16="http://schemas.microsoft.com/office/drawing/2014/main" id="{18C96BC7-4EAE-4D19-8D05-E26EFDE3D11E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171" name="TextBox 3170">
          <a:extLst>
            <a:ext uri="{FF2B5EF4-FFF2-40B4-BE49-F238E27FC236}">
              <a16:creationId xmlns:a16="http://schemas.microsoft.com/office/drawing/2014/main" id="{2A48CD93-1612-4253-A755-ACB6AA04C967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172" name="TextBox 3171">
          <a:extLst>
            <a:ext uri="{FF2B5EF4-FFF2-40B4-BE49-F238E27FC236}">
              <a16:creationId xmlns:a16="http://schemas.microsoft.com/office/drawing/2014/main" id="{A071CAA3-90DE-4AE9-AE20-146060A604FD}"/>
            </a:ext>
          </a:extLst>
        </xdr:cNvPr>
        <xdr:cNvSpPr txBox="1"/>
      </xdr:nvSpPr>
      <xdr:spPr>
        <a:xfrm>
          <a:off x="16668750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173" name="TextBox 3172">
          <a:extLst>
            <a:ext uri="{FF2B5EF4-FFF2-40B4-BE49-F238E27FC236}">
              <a16:creationId xmlns:a16="http://schemas.microsoft.com/office/drawing/2014/main" id="{797E61BD-2623-4741-89F7-412E71437B7D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174" name="TextBox 3173">
          <a:extLst>
            <a:ext uri="{FF2B5EF4-FFF2-40B4-BE49-F238E27FC236}">
              <a16:creationId xmlns:a16="http://schemas.microsoft.com/office/drawing/2014/main" id="{E89366A1-2152-46EB-87A8-F7EBEA958DE9}"/>
            </a:ext>
          </a:extLst>
        </xdr:cNvPr>
        <xdr:cNvSpPr txBox="1"/>
      </xdr:nvSpPr>
      <xdr:spPr>
        <a:xfrm>
          <a:off x="16668750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175" name="TextBox 3174">
          <a:extLst>
            <a:ext uri="{FF2B5EF4-FFF2-40B4-BE49-F238E27FC236}">
              <a16:creationId xmlns:a16="http://schemas.microsoft.com/office/drawing/2014/main" id="{52BBAE66-943B-457E-8FEE-4A99E4900D80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176" name="TextBox 3175">
          <a:extLst>
            <a:ext uri="{FF2B5EF4-FFF2-40B4-BE49-F238E27FC236}">
              <a16:creationId xmlns:a16="http://schemas.microsoft.com/office/drawing/2014/main" id="{034237F4-2A8D-4CB2-ABD7-4033EAB2140D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177" name="TextBox 3176">
          <a:extLst>
            <a:ext uri="{FF2B5EF4-FFF2-40B4-BE49-F238E27FC236}">
              <a16:creationId xmlns:a16="http://schemas.microsoft.com/office/drawing/2014/main" id="{4CB310D2-1E50-46DE-B44E-BEECA11AC577}"/>
            </a:ext>
          </a:extLst>
        </xdr:cNvPr>
        <xdr:cNvSpPr txBox="1"/>
      </xdr:nvSpPr>
      <xdr:spPr>
        <a:xfrm>
          <a:off x="16668750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178" name="TextBox 3177">
          <a:extLst>
            <a:ext uri="{FF2B5EF4-FFF2-40B4-BE49-F238E27FC236}">
              <a16:creationId xmlns:a16="http://schemas.microsoft.com/office/drawing/2014/main" id="{8B5D2CD2-1077-41FB-8688-9529B83E204F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179" name="TextBox 3178">
          <a:extLst>
            <a:ext uri="{FF2B5EF4-FFF2-40B4-BE49-F238E27FC236}">
              <a16:creationId xmlns:a16="http://schemas.microsoft.com/office/drawing/2014/main" id="{54782B03-4875-4313-97DD-BA9BFC89EFA5}"/>
            </a:ext>
          </a:extLst>
        </xdr:cNvPr>
        <xdr:cNvSpPr txBox="1"/>
      </xdr:nvSpPr>
      <xdr:spPr>
        <a:xfrm>
          <a:off x="16668750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180" name="TextBox 3179">
          <a:extLst>
            <a:ext uri="{FF2B5EF4-FFF2-40B4-BE49-F238E27FC236}">
              <a16:creationId xmlns:a16="http://schemas.microsoft.com/office/drawing/2014/main" id="{9E01BDD6-9570-4093-8FF5-AA5C0E9148EE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181" name="TextBox 3180">
          <a:extLst>
            <a:ext uri="{FF2B5EF4-FFF2-40B4-BE49-F238E27FC236}">
              <a16:creationId xmlns:a16="http://schemas.microsoft.com/office/drawing/2014/main" id="{B8C6FACF-9D04-4CB8-924C-E3730857BF24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182" name="TextBox 3181">
          <a:extLst>
            <a:ext uri="{FF2B5EF4-FFF2-40B4-BE49-F238E27FC236}">
              <a16:creationId xmlns:a16="http://schemas.microsoft.com/office/drawing/2014/main" id="{1EE6F109-51D6-4DF7-A982-253492EF0831}"/>
            </a:ext>
          </a:extLst>
        </xdr:cNvPr>
        <xdr:cNvSpPr txBox="1"/>
      </xdr:nvSpPr>
      <xdr:spPr>
        <a:xfrm>
          <a:off x="16668750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183" name="TextBox 3182">
          <a:extLst>
            <a:ext uri="{FF2B5EF4-FFF2-40B4-BE49-F238E27FC236}">
              <a16:creationId xmlns:a16="http://schemas.microsoft.com/office/drawing/2014/main" id="{4F8B18FC-5E47-46BF-9146-0AEC3F706452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184" name="TextBox 3183">
          <a:extLst>
            <a:ext uri="{FF2B5EF4-FFF2-40B4-BE49-F238E27FC236}">
              <a16:creationId xmlns:a16="http://schemas.microsoft.com/office/drawing/2014/main" id="{32AF277E-3B52-4629-8B87-3EBB2CA3DCD3}"/>
            </a:ext>
          </a:extLst>
        </xdr:cNvPr>
        <xdr:cNvSpPr txBox="1"/>
      </xdr:nvSpPr>
      <xdr:spPr>
        <a:xfrm>
          <a:off x="16668750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185" name="TextBox 3184">
          <a:extLst>
            <a:ext uri="{FF2B5EF4-FFF2-40B4-BE49-F238E27FC236}">
              <a16:creationId xmlns:a16="http://schemas.microsoft.com/office/drawing/2014/main" id="{10891A87-6008-49E4-8203-F9B9A03C11B3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186" name="TextBox 3185">
          <a:extLst>
            <a:ext uri="{FF2B5EF4-FFF2-40B4-BE49-F238E27FC236}">
              <a16:creationId xmlns:a16="http://schemas.microsoft.com/office/drawing/2014/main" id="{4A6033E6-C4F3-4755-8DEF-4C89F5F85859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16</xdr:col>
      <xdr:colOff>6350</xdr:colOff>
      <xdr:row>0</xdr:row>
      <xdr:rowOff>0</xdr:rowOff>
    </xdr:from>
    <xdr:ext cx="65" cy="210500"/>
    <xdr:sp macro="" textlink="">
      <xdr:nvSpPr>
        <xdr:cNvPr id="3187" name="TextBox 3186">
          <a:extLst>
            <a:ext uri="{FF2B5EF4-FFF2-40B4-BE49-F238E27FC236}">
              <a16:creationId xmlns:a16="http://schemas.microsoft.com/office/drawing/2014/main" id="{DC0EF126-D473-444F-8019-07104BBF2D5A}"/>
            </a:ext>
          </a:extLst>
        </xdr:cNvPr>
        <xdr:cNvSpPr txBox="1"/>
      </xdr:nvSpPr>
      <xdr:spPr>
        <a:xfrm>
          <a:off x="1713230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16</xdr:col>
      <xdr:colOff>6350</xdr:colOff>
      <xdr:row>0</xdr:row>
      <xdr:rowOff>0</xdr:rowOff>
    </xdr:from>
    <xdr:ext cx="65" cy="209981"/>
    <xdr:sp macro="" textlink="">
      <xdr:nvSpPr>
        <xdr:cNvPr id="3188" name="TextBox 3187">
          <a:extLst>
            <a:ext uri="{FF2B5EF4-FFF2-40B4-BE49-F238E27FC236}">
              <a16:creationId xmlns:a16="http://schemas.microsoft.com/office/drawing/2014/main" id="{BC9B02B0-7EFA-4EB4-A794-255846286933}"/>
            </a:ext>
          </a:extLst>
        </xdr:cNvPr>
        <xdr:cNvSpPr txBox="1"/>
      </xdr:nvSpPr>
      <xdr:spPr>
        <a:xfrm>
          <a:off x="17132300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16</xdr:col>
      <xdr:colOff>6350</xdr:colOff>
      <xdr:row>0</xdr:row>
      <xdr:rowOff>0</xdr:rowOff>
    </xdr:from>
    <xdr:ext cx="65" cy="210500"/>
    <xdr:sp macro="" textlink="">
      <xdr:nvSpPr>
        <xdr:cNvPr id="3189" name="TextBox 3188">
          <a:extLst>
            <a:ext uri="{FF2B5EF4-FFF2-40B4-BE49-F238E27FC236}">
              <a16:creationId xmlns:a16="http://schemas.microsoft.com/office/drawing/2014/main" id="{49B9D83E-AA88-43B0-A927-19E89FACC3E3}"/>
            </a:ext>
          </a:extLst>
        </xdr:cNvPr>
        <xdr:cNvSpPr txBox="1"/>
      </xdr:nvSpPr>
      <xdr:spPr>
        <a:xfrm>
          <a:off x="1713230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16</xdr:col>
      <xdr:colOff>6350</xdr:colOff>
      <xdr:row>0</xdr:row>
      <xdr:rowOff>0</xdr:rowOff>
    </xdr:from>
    <xdr:ext cx="65" cy="210500"/>
    <xdr:sp macro="" textlink="">
      <xdr:nvSpPr>
        <xdr:cNvPr id="3190" name="TextBox 3189">
          <a:extLst>
            <a:ext uri="{FF2B5EF4-FFF2-40B4-BE49-F238E27FC236}">
              <a16:creationId xmlns:a16="http://schemas.microsoft.com/office/drawing/2014/main" id="{50CB185E-D7B8-42BC-A71F-CDEAFA1384C5}"/>
            </a:ext>
          </a:extLst>
        </xdr:cNvPr>
        <xdr:cNvSpPr txBox="1"/>
      </xdr:nvSpPr>
      <xdr:spPr>
        <a:xfrm>
          <a:off x="1713230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191" name="TextBox 3190">
          <a:extLst>
            <a:ext uri="{FF2B5EF4-FFF2-40B4-BE49-F238E27FC236}">
              <a16:creationId xmlns:a16="http://schemas.microsoft.com/office/drawing/2014/main" id="{E375BA54-144F-4D6F-A9FD-0667C1517A9C}"/>
            </a:ext>
          </a:extLst>
        </xdr:cNvPr>
        <xdr:cNvSpPr txBox="1"/>
      </xdr:nvSpPr>
      <xdr:spPr>
        <a:xfrm>
          <a:off x="16668750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192" name="TextBox 3191">
          <a:extLst>
            <a:ext uri="{FF2B5EF4-FFF2-40B4-BE49-F238E27FC236}">
              <a16:creationId xmlns:a16="http://schemas.microsoft.com/office/drawing/2014/main" id="{44F4EF76-9E0A-44AC-9462-6069B0F2A607}"/>
            </a:ext>
          </a:extLst>
        </xdr:cNvPr>
        <xdr:cNvSpPr txBox="1"/>
      </xdr:nvSpPr>
      <xdr:spPr>
        <a:xfrm>
          <a:off x="16668750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193" name="TextBox 3192">
          <a:extLst>
            <a:ext uri="{FF2B5EF4-FFF2-40B4-BE49-F238E27FC236}">
              <a16:creationId xmlns:a16="http://schemas.microsoft.com/office/drawing/2014/main" id="{EB94F0BA-23C9-4D74-8C48-8A759E04A9FC}"/>
            </a:ext>
          </a:extLst>
        </xdr:cNvPr>
        <xdr:cNvSpPr txBox="1"/>
      </xdr:nvSpPr>
      <xdr:spPr>
        <a:xfrm>
          <a:off x="16668750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194" name="TextBox 3193">
          <a:extLst>
            <a:ext uri="{FF2B5EF4-FFF2-40B4-BE49-F238E27FC236}">
              <a16:creationId xmlns:a16="http://schemas.microsoft.com/office/drawing/2014/main" id="{7EC651F0-C5F6-4B35-BEB5-6B2C08249ACB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195" name="TextBox 3194">
          <a:extLst>
            <a:ext uri="{FF2B5EF4-FFF2-40B4-BE49-F238E27FC236}">
              <a16:creationId xmlns:a16="http://schemas.microsoft.com/office/drawing/2014/main" id="{6D76CB4C-554E-4D9F-BF5E-1EAB5469D028}"/>
            </a:ext>
          </a:extLst>
        </xdr:cNvPr>
        <xdr:cNvSpPr txBox="1"/>
      </xdr:nvSpPr>
      <xdr:spPr>
        <a:xfrm>
          <a:off x="16668750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196" name="TextBox 3195">
          <a:extLst>
            <a:ext uri="{FF2B5EF4-FFF2-40B4-BE49-F238E27FC236}">
              <a16:creationId xmlns:a16="http://schemas.microsoft.com/office/drawing/2014/main" id="{7D8A8185-88A7-4956-97C4-0E663CA8E0B4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197" name="TextBox 3196">
          <a:extLst>
            <a:ext uri="{FF2B5EF4-FFF2-40B4-BE49-F238E27FC236}">
              <a16:creationId xmlns:a16="http://schemas.microsoft.com/office/drawing/2014/main" id="{FBF70667-210A-4413-911A-4B12289F803A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198" name="TextBox 3197">
          <a:extLst>
            <a:ext uri="{FF2B5EF4-FFF2-40B4-BE49-F238E27FC236}">
              <a16:creationId xmlns:a16="http://schemas.microsoft.com/office/drawing/2014/main" id="{D210F3DA-0FC6-4011-85E1-298B14DE26B9}"/>
            </a:ext>
          </a:extLst>
        </xdr:cNvPr>
        <xdr:cNvSpPr txBox="1"/>
      </xdr:nvSpPr>
      <xdr:spPr>
        <a:xfrm>
          <a:off x="16668750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199" name="TextBox 3198">
          <a:extLst>
            <a:ext uri="{FF2B5EF4-FFF2-40B4-BE49-F238E27FC236}">
              <a16:creationId xmlns:a16="http://schemas.microsoft.com/office/drawing/2014/main" id="{20DCF2FD-43DF-44DE-A3BE-919FFE49EEB7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200" name="TextBox 3199">
          <a:extLst>
            <a:ext uri="{FF2B5EF4-FFF2-40B4-BE49-F238E27FC236}">
              <a16:creationId xmlns:a16="http://schemas.microsoft.com/office/drawing/2014/main" id="{86B6122D-1D22-4B29-AD44-BF9CAD823EC8}"/>
            </a:ext>
          </a:extLst>
        </xdr:cNvPr>
        <xdr:cNvSpPr txBox="1"/>
      </xdr:nvSpPr>
      <xdr:spPr>
        <a:xfrm>
          <a:off x="16668750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201" name="TextBox 3200">
          <a:extLst>
            <a:ext uri="{FF2B5EF4-FFF2-40B4-BE49-F238E27FC236}">
              <a16:creationId xmlns:a16="http://schemas.microsoft.com/office/drawing/2014/main" id="{92A5417E-BE1F-4226-8532-6DD12341E2CE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202" name="TextBox 3201">
          <a:extLst>
            <a:ext uri="{FF2B5EF4-FFF2-40B4-BE49-F238E27FC236}">
              <a16:creationId xmlns:a16="http://schemas.microsoft.com/office/drawing/2014/main" id="{CAD6FAF2-FAD1-4297-9E87-3C6923A3ED41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203" name="TextBox 3202">
          <a:extLst>
            <a:ext uri="{FF2B5EF4-FFF2-40B4-BE49-F238E27FC236}">
              <a16:creationId xmlns:a16="http://schemas.microsoft.com/office/drawing/2014/main" id="{D4930135-C881-4719-8BEC-F16B1D1D45FC}"/>
            </a:ext>
          </a:extLst>
        </xdr:cNvPr>
        <xdr:cNvSpPr txBox="1"/>
      </xdr:nvSpPr>
      <xdr:spPr>
        <a:xfrm>
          <a:off x="16668750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204" name="TextBox 3203">
          <a:extLst>
            <a:ext uri="{FF2B5EF4-FFF2-40B4-BE49-F238E27FC236}">
              <a16:creationId xmlns:a16="http://schemas.microsoft.com/office/drawing/2014/main" id="{60A51C6D-8AFC-41A2-81E1-D34C25FF1036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205" name="TextBox 3204">
          <a:extLst>
            <a:ext uri="{FF2B5EF4-FFF2-40B4-BE49-F238E27FC236}">
              <a16:creationId xmlns:a16="http://schemas.microsoft.com/office/drawing/2014/main" id="{D2F988A3-9582-45D5-9D65-7D332DB33BF8}"/>
            </a:ext>
          </a:extLst>
        </xdr:cNvPr>
        <xdr:cNvSpPr txBox="1"/>
      </xdr:nvSpPr>
      <xdr:spPr>
        <a:xfrm>
          <a:off x="16668750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206" name="TextBox 3205">
          <a:extLst>
            <a:ext uri="{FF2B5EF4-FFF2-40B4-BE49-F238E27FC236}">
              <a16:creationId xmlns:a16="http://schemas.microsoft.com/office/drawing/2014/main" id="{EAF3734A-DF83-4CA2-816B-EFBAEE755219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207" name="TextBox 3206">
          <a:extLst>
            <a:ext uri="{FF2B5EF4-FFF2-40B4-BE49-F238E27FC236}">
              <a16:creationId xmlns:a16="http://schemas.microsoft.com/office/drawing/2014/main" id="{BF14A922-6FB7-44BB-AC35-D935B5E76A2D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208" name="TextBox 3207">
          <a:extLst>
            <a:ext uri="{FF2B5EF4-FFF2-40B4-BE49-F238E27FC236}">
              <a16:creationId xmlns:a16="http://schemas.microsoft.com/office/drawing/2014/main" id="{70603129-2A13-4200-B504-5872BE28DFB6}"/>
            </a:ext>
          </a:extLst>
        </xdr:cNvPr>
        <xdr:cNvSpPr txBox="1"/>
      </xdr:nvSpPr>
      <xdr:spPr>
        <a:xfrm>
          <a:off x="16668750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209" name="TextBox 3208">
          <a:extLst>
            <a:ext uri="{FF2B5EF4-FFF2-40B4-BE49-F238E27FC236}">
              <a16:creationId xmlns:a16="http://schemas.microsoft.com/office/drawing/2014/main" id="{146A9A93-0548-42BD-B9AA-F891BDB2D2BB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210" name="TextBox 3209">
          <a:extLst>
            <a:ext uri="{FF2B5EF4-FFF2-40B4-BE49-F238E27FC236}">
              <a16:creationId xmlns:a16="http://schemas.microsoft.com/office/drawing/2014/main" id="{AD81FA46-7AB5-44CB-A776-05ABDE2E33C9}"/>
            </a:ext>
          </a:extLst>
        </xdr:cNvPr>
        <xdr:cNvSpPr txBox="1"/>
      </xdr:nvSpPr>
      <xdr:spPr>
        <a:xfrm>
          <a:off x="16668750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211" name="TextBox 3210">
          <a:extLst>
            <a:ext uri="{FF2B5EF4-FFF2-40B4-BE49-F238E27FC236}">
              <a16:creationId xmlns:a16="http://schemas.microsoft.com/office/drawing/2014/main" id="{CACB6D5E-7C60-4D1F-AF8B-C702591891A4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212" name="TextBox 3211">
          <a:extLst>
            <a:ext uri="{FF2B5EF4-FFF2-40B4-BE49-F238E27FC236}">
              <a16:creationId xmlns:a16="http://schemas.microsoft.com/office/drawing/2014/main" id="{EE17C6B7-2502-4433-8ED3-B76E89508A94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213" name="TextBox 3212">
          <a:extLst>
            <a:ext uri="{FF2B5EF4-FFF2-40B4-BE49-F238E27FC236}">
              <a16:creationId xmlns:a16="http://schemas.microsoft.com/office/drawing/2014/main" id="{101DD1DB-96ED-44ED-B3C4-BEC03AC8ED52}"/>
            </a:ext>
          </a:extLst>
        </xdr:cNvPr>
        <xdr:cNvSpPr txBox="1"/>
      </xdr:nvSpPr>
      <xdr:spPr>
        <a:xfrm>
          <a:off x="16668750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214" name="TextBox 3213">
          <a:extLst>
            <a:ext uri="{FF2B5EF4-FFF2-40B4-BE49-F238E27FC236}">
              <a16:creationId xmlns:a16="http://schemas.microsoft.com/office/drawing/2014/main" id="{9955AE0E-51BE-4792-BACB-D858C5FBE1A8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215" name="TextBox 3214">
          <a:extLst>
            <a:ext uri="{FF2B5EF4-FFF2-40B4-BE49-F238E27FC236}">
              <a16:creationId xmlns:a16="http://schemas.microsoft.com/office/drawing/2014/main" id="{300B1A13-AAC1-487F-B48F-E26B4819B389}"/>
            </a:ext>
          </a:extLst>
        </xdr:cNvPr>
        <xdr:cNvSpPr txBox="1"/>
      </xdr:nvSpPr>
      <xdr:spPr>
        <a:xfrm>
          <a:off x="16668750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216" name="TextBox 3215">
          <a:extLst>
            <a:ext uri="{FF2B5EF4-FFF2-40B4-BE49-F238E27FC236}">
              <a16:creationId xmlns:a16="http://schemas.microsoft.com/office/drawing/2014/main" id="{61011E45-EB3E-463C-A0FF-CFAA6BDDBDE5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217" name="TextBox 3216">
          <a:extLst>
            <a:ext uri="{FF2B5EF4-FFF2-40B4-BE49-F238E27FC236}">
              <a16:creationId xmlns:a16="http://schemas.microsoft.com/office/drawing/2014/main" id="{CB6A4CCF-99BB-46A1-BEAC-F75A8A852897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218" name="TextBox 3217">
          <a:extLst>
            <a:ext uri="{FF2B5EF4-FFF2-40B4-BE49-F238E27FC236}">
              <a16:creationId xmlns:a16="http://schemas.microsoft.com/office/drawing/2014/main" id="{7BF976E9-EC5B-4986-A115-50C751F5578E}"/>
            </a:ext>
          </a:extLst>
        </xdr:cNvPr>
        <xdr:cNvSpPr txBox="1"/>
      </xdr:nvSpPr>
      <xdr:spPr>
        <a:xfrm>
          <a:off x="16668750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219" name="TextBox 3218">
          <a:extLst>
            <a:ext uri="{FF2B5EF4-FFF2-40B4-BE49-F238E27FC236}">
              <a16:creationId xmlns:a16="http://schemas.microsoft.com/office/drawing/2014/main" id="{8340DAFE-8C67-4972-8CDD-F364936B4F88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220" name="TextBox 3219">
          <a:extLst>
            <a:ext uri="{FF2B5EF4-FFF2-40B4-BE49-F238E27FC236}">
              <a16:creationId xmlns:a16="http://schemas.microsoft.com/office/drawing/2014/main" id="{BF43BD60-AFA3-4D98-8FF3-3758BC1459C8}"/>
            </a:ext>
          </a:extLst>
        </xdr:cNvPr>
        <xdr:cNvSpPr txBox="1"/>
      </xdr:nvSpPr>
      <xdr:spPr>
        <a:xfrm>
          <a:off x="16668750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221" name="TextBox 3220">
          <a:extLst>
            <a:ext uri="{FF2B5EF4-FFF2-40B4-BE49-F238E27FC236}">
              <a16:creationId xmlns:a16="http://schemas.microsoft.com/office/drawing/2014/main" id="{6782529B-6FF2-4256-8E1C-D9DC20DB1771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222" name="TextBox 3221">
          <a:extLst>
            <a:ext uri="{FF2B5EF4-FFF2-40B4-BE49-F238E27FC236}">
              <a16:creationId xmlns:a16="http://schemas.microsoft.com/office/drawing/2014/main" id="{BDD080C0-2FB2-425D-9CD7-5CA8F9E56F12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223" name="TextBox 3222">
          <a:extLst>
            <a:ext uri="{FF2B5EF4-FFF2-40B4-BE49-F238E27FC236}">
              <a16:creationId xmlns:a16="http://schemas.microsoft.com/office/drawing/2014/main" id="{958ED54B-F343-401A-8159-C297C6BBC243}"/>
            </a:ext>
          </a:extLst>
        </xdr:cNvPr>
        <xdr:cNvSpPr txBox="1"/>
      </xdr:nvSpPr>
      <xdr:spPr>
        <a:xfrm>
          <a:off x="16668750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224" name="TextBox 3223">
          <a:extLst>
            <a:ext uri="{FF2B5EF4-FFF2-40B4-BE49-F238E27FC236}">
              <a16:creationId xmlns:a16="http://schemas.microsoft.com/office/drawing/2014/main" id="{74D42EE0-B6D9-4E85-91E8-B6446C204E09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225" name="TextBox 3224">
          <a:extLst>
            <a:ext uri="{FF2B5EF4-FFF2-40B4-BE49-F238E27FC236}">
              <a16:creationId xmlns:a16="http://schemas.microsoft.com/office/drawing/2014/main" id="{508C3E8A-8B3D-4D50-8380-F4995D4EAA15}"/>
            </a:ext>
          </a:extLst>
        </xdr:cNvPr>
        <xdr:cNvSpPr txBox="1"/>
      </xdr:nvSpPr>
      <xdr:spPr>
        <a:xfrm>
          <a:off x="16668750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226" name="TextBox 3225">
          <a:extLst>
            <a:ext uri="{FF2B5EF4-FFF2-40B4-BE49-F238E27FC236}">
              <a16:creationId xmlns:a16="http://schemas.microsoft.com/office/drawing/2014/main" id="{D780C72A-1930-4AD2-8603-EC365972B3ED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227" name="TextBox 3226">
          <a:extLst>
            <a:ext uri="{FF2B5EF4-FFF2-40B4-BE49-F238E27FC236}">
              <a16:creationId xmlns:a16="http://schemas.microsoft.com/office/drawing/2014/main" id="{7B0ABB14-F9B3-463A-8DE1-06AB7B2A2973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228" name="TextBox 3227">
          <a:extLst>
            <a:ext uri="{FF2B5EF4-FFF2-40B4-BE49-F238E27FC236}">
              <a16:creationId xmlns:a16="http://schemas.microsoft.com/office/drawing/2014/main" id="{54A9BA8F-6F6D-4B30-85B8-B745449C91AF}"/>
            </a:ext>
          </a:extLst>
        </xdr:cNvPr>
        <xdr:cNvSpPr txBox="1"/>
      </xdr:nvSpPr>
      <xdr:spPr>
        <a:xfrm>
          <a:off x="16668750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229" name="TextBox 3228">
          <a:extLst>
            <a:ext uri="{FF2B5EF4-FFF2-40B4-BE49-F238E27FC236}">
              <a16:creationId xmlns:a16="http://schemas.microsoft.com/office/drawing/2014/main" id="{762894E6-D654-4376-8F80-3DB1E677C74A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230" name="TextBox 3229">
          <a:extLst>
            <a:ext uri="{FF2B5EF4-FFF2-40B4-BE49-F238E27FC236}">
              <a16:creationId xmlns:a16="http://schemas.microsoft.com/office/drawing/2014/main" id="{42C05112-75D0-4AE8-9931-CD238A2F1B95}"/>
            </a:ext>
          </a:extLst>
        </xdr:cNvPr>
        <xdr:cNvSpPr txBox="1"/>
      </xdr:nvSpPr>
      <xdr:spPr>
        <a:xfrm>
          <a:off x="16668750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231" name="TextBox 3230">
          <a:extLst>
            <a:ext uri="{FF2B5EF4-FFF2-40B4-BE49-F238E27FC236}">
              <a16:creationId xmlns:a16="http://schemas.microsoft.com/office/drawing/2014/main" id="{8609484C-4943-4F21-B58A-5841CA9C4B20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232" name="TextBox 3231">
          <a:extLst>
            <a:ext uri="{FF2B5EF4-FFF2-40B4-BE49-F238E27FC236}">
              <a16:creationId xmlns:a16="http://schemas.microsoft.com/office/drawing/2014/main" id="{857DB85D-EDFF-45D0-BE9E-C7FF0DDFAE8B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233" name="TextBox 3232">
          <a:extLst>
            <a:ext uri="{FF2B5EF4-FFF2-40B4-BE49-F238E27FC236}">
              <a16:creationId xmlns:a16="http://schemas.microsoft.com/office/drawing/2014/main" id="{26E9616C-EE97-4D8F-B477-AA4711258DA7}"/>
            </a:ext>
          </a:extLst>
        </xdr:cNvPr>
        <xdr:cNvSpPr txBox="1"/>
      </xdr:nvSpPr>
      <xdr:spPr>
        <a:xfrm>
          <a:off x="16668750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234" name="TextBox 3233">
          <a:extLst>
            <a:ext uri="{FF2B5EF4-FFF2-40B4-BE49-F238E27FC236}">
              <a16:creationId xmlns:a16="http://schemas.microsoft.com/office/drawing/2014/main" id="{003BE3DB-9919-4E5B-BBF9-D903BA4D7C14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235" name="TextBox 3234">
          <a:extLst>
            <a:ext uri="{FF2B5EF4-FFF2-40B4-BE49-F238E27FC236}">
              <a16:creationId xmlns:a16="http://schemas.microsoft.com/office/drawing/2014/main" id="{F58FDD96-62F2-4540-A1CC-346FDAFE7CEC}"/>
            </a:ext>
          </a:extLst>
        </xdr:cNvPr>
        <xdr:cNvSpPr txBox="1"/>
      </xdr:nvSpPr>
      <xdr:spPr>
        <a:xfrm>
          <a:off x="16668750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236" name="TextBox 3235">
          <a:extLst>
            <a:ext uri="{FF2B5EF4-FFF2-40B4-BE49-F238E27FC236}">
              <a16:creationId xmlns:a16="http://schemas.microsoft.com/office/drawing/2014/main" id="{09492EAB-65B2-494F-9BDB-A66C1DF4CA7C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237" name="TextBox 3236">
          <a:extLst>
            <a:ext uri="{FF2B5EF4-FFF2-40B4-BE49-F238E27FC236}">
              <a16:creationId xmlns:a16="http://schemas.microsoft.com/office/drawing/2014/main" id="{FC563B38-1B61-4B77-A9B9-585312658188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238" name="TextBox 3237">
          <a:extLst>
            <a:ext uri="{FF2B5EF4-FFF2-40B4-BE49-F238E27FC236}">
              <a16:creationId xmlns:a16="http://schemas.microsoft.com/office/drawing/2014/main" id="{54D58EFB-9615-4B6A-806B-A0EC18946CB4}"/>
            </a:ext>
          </a:extLst>
        </xdr:cNvPr>
        <xdr:cNvSpPr txBox="1"/>
      </xdr:nvSpPr>
      <xdr:spPr>
        <a:xfrm>
          <a:off x="16668750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239" name="TextBox 3238">
          <a:extLst>
            <a:ext uri="{FF2B5EF4-FFF2-40B4-BE49-F238E27FC236}">
              <a16:creationId xmlns:a16="http://schemas.microsoft.com/office/drawing/2014/main" id="{9C6A33E6-71EB-4EAD-94D9-7E66622F2038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240" name="TextBox 3239">
          <a:extLst>
            <a:ext uri="{FF2B5EF4-FFF2-40B4-BE49-F238E27FC236}">
              <a16:creationId xmlns:a16="http://schemas.microsoft.com/office/drawing/2014/main" id="{57FE4E5B-8C0B-4CE3-8601-D853D83062AB}"/>
            </a:ext>
          </a:extLst>
        </xdr:cNvPr>
        <xdr:cNvSpPr txBox="1"/>
      </xdr:nvSpPr>
      <xdr:spPr>
        <a:xfrm>
          <a:off x="16668750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241" name="TextBox 3240">
          <a:extLst>
            <a:ext uri="{FF2B5EF4-FFF2-40B4-BE49-F238E27FC236}">
              <a16:creationId xmlns:a16="http://schemas.microsoft.com/office/drawing/2014/main" id="{9434CC04-1A99-45F8-9042-FB62F6E4E943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242" name="TextBox 3241">
          <a:extLst>
            <a:ext uri="{FF2B5EF4-FFF2-40B4-BE49-F238E27FC236}">
              <a16:creationId xmlns:a16="http://schemas.microsoft.com/office/drawing/2014/main" id="{81C5CA50-EAC4-468B-A1D0-3EE777ACB410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243" name="TextBox 3242">
          <a:extLst>
            <a:ext uri="{FF2B5EF4-FFF2-40B4-BE49-F238E27FC236}">
              <a16:creationId xmlns:a16="http://schemas.microsoft.com/office/drawing/2014/main" id="{563AF870-DA2D-47F4-BBB2-15A983F57FF2}"/>
            </a:ext>
          </a:extLst>
        </xdr:cNvPr>
        <xdr:cNvSpPr txBox="1"/>
      </xdr:nvSpPr>
      <xdr:spPr>
        <a:xfrm>
          <a:off x="16668750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244" name="TextBox 3243">
          <a:extLst>
            <a:ext uri="{FF2B5EF4-FFF2-40B4-BE49-F238E27FC236}">
              <a16:creationId xmlns:a16="http://schemas.microsoft.com/office/drawing/2014/main" id="{9445DC82-86ED-4248-A255-86E80A252ADD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245" name="TextBox 3244">
          <a:extLst>
            <a:ext uri="{FF2B5EF4-FFF2-40B4-BE49-F238E27FC236}">
              <a16:creationId xmlns:a16="http://schemas.microsoft.com/office/drawing/2014/main" id="{CA2245A5-EAAD-41B5-BB28-0181BD23EEDD}"/>
            </a:ext>
          </a:extLst>
        </xdr:cNvPr>
        <xdr:cNvSpPr txBox="1"/>
      </xdr:nvSpPr>
      <xdr:spPr>
        <a:xfrm>
          <a:off x="16668750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246" name="TextBox 3245">
          <a:extLst>
            <a:ext uri="{FF2B5EF4-FFF2-40B4-BE49-F238E27FC236}">
              <a16:creationId xmlns:a16="http://schemas.microsoft.com/office/drawing/2014/main" id="{26AADE3B-5854-49BA-B239-8CFD42E228BA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247" name="TextBox 3246">
          <a:extLst>
            <a:ext uri="{FF2B5EF4-FFF2-40B4-BE49-F238E27FC236}">
              <a16:creationId xmlns:a16="http://schemas.microsoft.com/office/drawing/2014/main" id="{6F79E9D3-2616-4053-91CA-AE1CBD8A3E6B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248" name="TextBox 3247">
          <a:extLst>
            <a:ext uri="{FF2B5EF4-FFF2-40B4-BE49-F238E27FC236}">
              <a16:creationId xmlns:a16="http://schemas.microsoft.com/office/drawing/2014/main" id="{E3877BB5-6A87-4DC0-AA42-A32F8F094AB2}"/>
            </a:ext>
          </a:extLst>
        </xdr:cNvPr>
        <xdr:cNvSpPr txBox="1"/>
      </xdr:nvSpPr>
      <xdr:spPr>
        <a:xfrm>
          <a:off x="16668750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249" name="TextBox 3248">
          <a:extLst>
            <a:ext uri="{FF2B5EF4-FFF2-40B4-BE49-F238E27FC236}">
              <a16:creationId xmlns:a16="http://schemas.microsoft.com/office/drawing/2014/main" id="{E55E5438-7D0A-4639-9AD2-0BDFA0941797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250" name="TextBox 3249">
          <a:extLst>
            <a:ext uri="{FF2B5EF4-FFF2-40B4-BE49-F238E27FC236}">
              <a16:creationId xmlns:a16="http://schemas.microsoft.com/office/drawing/2014/main" id="{87AC7696-0FF7-4C34-A92B-BE99DABCCA13}"/>
            </a:ext>
          </a:extLst>
        </xdr:cNvPr>
        <xdr:cNvSpPr txBox="1"/>
      </xdr:nvSpPr>
      <xdr:spPr>
        <a:xfrm>
          <a:off x="16668750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251" name="TextBox 3250">
          <a:extLst>
            <a:ext uri="{FF2B5EF4-FFF2-40B4-BE49-F238E27FC236}">
              <a16:creationId xmlns:a16="http://schemas.microsoft.com/office/drawing/2014/main" id="{D77E7ADF-649A-4B1C-9EA1-9D5B074F50AD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252" name="TextBox 3251">
          <a:extLst>
            <a:ext uri="{FF2B5EF4-FFF2-40B4-BE49-F238E27FC236}">
              <a16:creationId xmlns:a16="http://schemas.microsoft.com/office/drawing/2014/main" id="{D1400CCC-FC1D-49C8-A70E-E84E9AC2EC1D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253" name="TextBox 3252">
          <a:extLst>
            <a:ext uri="{FF2B5EF4-FFF2-40B4-BE49-F238E27FC236}">
              <a16:creationId xmlns:a16="http://schemas.microsoft.com/office/drawing/2014/main" id="{035543CD-B993-48DA-B05D-BE00D0EC76C1}"/>
            </a:ext>
          </a:extLst>
        </xdr:cNvPr>
        <xdr:cNvSpPr txBox="1"/>
      </xdr:nvSpPr>
      <xdr:spPr>
        <a:xfrm>
          <a:off x="16668750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254" name="TextBox 3253">
          <a:extLst>
            <a:ext uri="{FF2B5EF4-FFF2-40B4-BE49-F238E27FC236}">
              <a16:creationId xmlns:a16="http://schemas.microsoft.com/office/drawing/2014/main" id="{70F87679-531B-4FDD-A9A8-96F56DA235DF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255" name="TextBox 3254">
          <a:extLst>
            <a:ext uri="{FF2B5EF4-FFF2-40B4-BE49-F238E27FC236}">
              <a16:creationId xmlns:a16="http://schemas.microsoft.com/office/drawing/2014/main" id="{30B1EBBA-B47A-4441-B7BE-FC6CCC65BD3F}"/>
            </a:ext>
          </a:extLst>
        </xdr:cNvPr>
        <xdr:cNvSpPr txBox="1"/>
      </xdr:nvSpPr>
      <xdr:spPr>
        <a:xfrm>
          <a:off x="16668750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256" name="TextBox 3255">
          <a:extLst>
            <a:ext uri="{FF2B5EF4-FFF2-40B4-BE49-F238E27FC236}">
              <a16:creationId xmlns:a16="http://schemas.microsoft.com/office/drawing/2014/main" id="{2AA8991B-3CED-4587-AE54-BC64E43AB386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257" name="TextBox 3256">
          <a:extLst>
            <a:ext uri="{FF2B5EF4-FFF2-40B4-BE49-F238E27FC236}">
              <a16:creationId xmlns:a16="http://schemas.microsoft.com/office/drawing/2014/main" id="{CD54EB86-0E7A-4068-9BE1-96BA595ED01D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258" name="TextBox 3257">
          <a:extLst>
            <a:ext uri="{FF2B5EF4-FFF2-40B4-BE49-F238E27FC236}">
              <a16:creationId xmlns:a16="http://schemas.microsoft.com/office/drawing/2014/main" id="{F788C79E-38E5-4B55-9606-DD0DCF9CA1B1}"/>
            </a:ext>
          </a:extLst>
        </xdr:cNvPr>
        <xdr:cNvSpPr txBox="1"/>
      </xdr:nvSpPr>
      <xdr:spPr>
        <a:xfrm>
          <a:off x="16668750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259" name="TextBox 3258">
          <a:extLst>
            <a:ext uri="{FF2B5EF4-FFF2-40B4-BE49-F238E27FC236}">
              <a16:creationId xmlns:a16="http://schemas.microsoft.com/office/drawing/2014/main" id="{93FD8789-0D7E-48D4-851D-AF7300A807E1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260" name="TextBox 3259">
          <a:extLst>
            <a:ext uri="{FF2B5EF4-FFF2-40B4-BE49-F238E27FC236}">
              <a16:creationId xmlns:a16="http://schemas.microsoft.com/office/drawing/2014/main" id="{09DA5579-4DD8-4430-9A4E-A30F097926DA}"/>
            </a:ext>
          </a:extLst>
        </xdr:cNvPr>
        <xdr:cNvSpPr txBox="1"/>
      </xdr:nvSpPr>
      <xdr:spPr>
        <a:xfrm>
          <a:off x="16668750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261" name="TextBox 3260">
          <a:extLst>
            <a:ext uri="{FF2B5EF4-FFF2-40B4-BE49-F238E27FC236}">
              <a16:creationId xmlns:a16="http://schemas.microsoft.com/office/drawing/2014/main" id="{2BE66580-ACD5-458E-963A-9EF248D97936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262" name="TextBox 3261">
          <a:extLst>
            <a:ext uri="{FF2B5EF4-FFF2-40B4-BE49-F238E27FC236}">
              <a16:creationId xmlns:a16="http://schemas.microsoft.com/office/drawing/2014/main" id="{32DEB4D1-05CE-49E4-9934-A9C2C438B4DB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263" name="TextBox 3262">
          <a:extLst>
            <a:ext uri="{FF2B5EF4-FFF2-40B4-BE49-F238E27FC236}">
              <a16:creationId xmlns:a16="http://schemas.microsoft.com/office/drawing/2014/main" id="{202E6F2A-51E9-4236-A241-F99C1B1E9DFD}"/>
            </a:ext>
          </a:extLst>
        </xdr:cNvPr>
        <xdr:cNvSpPr txBox="1"/>
      </xdr:nvSpPr>
      <xdr:spPr>
        <a:xfrm>
          <a:off x="16668750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264" name="TextBox 3263">
          <a:extLst>
            <a:ext uri="{FF2B5EF4-FFF2-40B4-BE49-F238E27FC236}">
              <a16:creationId xmlns:a16="http://schemas.microsoft.com/office/drawing/2014/main" id="{DE608E92-480C-4977-AEBB-3474516D3388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265" name="TextBox 3264">
          <a:extLst>
            <a:ext uri="{FF2B5EF4-FFF2-40B4-BE49-F238E27FC236}">
              <a16:creationId xmlns:a16="http://schemas.microsoft.com/office/drawing/2014/main" id="{C86048A7-3C04-495F-9F99-E6BDF5843C38}"/>
            </a:ext>
          </a:extLst>
        </xdr:cNvPr>
        <xdr:cNvSpPr txBox="1"/>
      </xdr:nvSpPr>
      <xdr:spPr>
        <a:xfrm>
          <a:off x="16668750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266" name="TextBox 3265">
          <a:extLst>
            <a:ext uri="{FF2B5EF4-FFF2-40B4-BE49-F238E27FC236}">
              <a16:creationId xmlns:a16="http://schemas.microsoft.com/office/drawing/2014/main" id="{5ADDC381-52BC-4E0A-9AB1-2BE6F5753239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267" name="TextBox 3266">
          <a:extLst>
            <a:ext uri="{FF2B5EF4-FFF2-40B4-BE49-F238E27FC236}">
              <a16:creationId xmlns:a16="http://schemas.microsoft.com/office/drawing/2014/main" id="{7663771E-1BFE-493A-9B24-1585D3EF99A7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268" name="TextBox 3267">
          <a:extLst>
            <a:ext uri="{FF2B5EF4-FFF2-40B4-BE49-F238E27FC236}">
              <a16:creationId xmlns:a16="http://schemas.microsoft.com/office/drawing/2014/main" id="{2A13F464-19AF-4655-A8EE-23E095091081}"/>
            </a:ext>
          </a:extLst>
        </xdr:cNvPr>
        <xdr:cNvSpPr txBox="1"/>
      </xdr:nvSpPr>
      <xdr:spPr>
        <a:xfrm>
          <a:off x="16668750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269" name="TextBox 3268">
          <a:extLst>
            <a:ext uri="{FF2B5EF4-FFF2-40B4-BE49-F238E27FC236}">
              <a16:creationId xmlns:a16="http://schemas.microsoft.com/office/drawing/2014/main" id="{0C9193A0-5AC9-49F9-B118-FFD2DDA35378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270" name="TextBox 3269">
          <a:extLst>
            <a:ext uri="{FF2B5EF4-FFF2-40B4-BE49-F238E27FC236}">
              <a16:creationId xmlns:a16="http://schemas.microsoft.com/office/drawing/2014/main" id="{5B6E7C08-418E-4C75-BFE0-485CC38326CE}"/>
            </a:ext>
          </a:extLst>
        </xdr:cNvPr>
        <xdr:cNvSpPr txBox="1"/>
      </xdr:nvSpPr>
      <xdr:spPr>
        <a:xfrm>
          <a:off x="16668750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271" name="TextBox 3270">
          <a:extLst>
            <a:ext uri="{FF2B5EF4-FFF2-40B4-BE49-F238E27FC236}">
              <a16:creationId xmlns:a16="http://schemas.microsoft.com/office/drawing/2014/main" id="{8EEB4512-066F-4533-B947-FC8E34E4D898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272" name="TextBox 3271">
          <a:extLst>
            <a:ext uri="{FF2B5EF4-FFF2-40B4-BE49-F238E27FC236}">
              <a16:creationId xmlns:a16="http://schemas.microsoft.com/office/drawing/2014/main" id="{499EC17D-999B-460D-9422-21515FE7FDE2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273" name="TextBox 3272">
          <a:extLst>
            <a:ext uri="{FF2B5EF4-FFF2-40B4-BE49-F238E27FC236}">
              <a16:creationId xmlns:a16="http://schemas.microsoft.com/office/drawing/2014/main" id="{3DBAC4D7-A06F-4988-B807-B4A8D0B0D43C}"/>
            </a:ext>
          </a:extLst>
        </xdr:cNvPr>
        <xdr:cNvSpPr txBox="1"/>
      </xdr:nvSpPr>
      <xdr:spPr>
        <a:xfrm>
          <a:off x="16668750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274" name="TextBox 3273">
          <a:extLst>
            <a:ext uri="{FF2B5EF4-FFF2-40B4-BE49-F238E27FC236}">
              <a16:creationId xmlns:a16="http://schemas.microsoft.com/office/drawing/2014/main" id="{EEA1D1DF-7FCA-4ACB-AB80-2654C89CDD14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275" name="TextBox 3274">
          <a:extLst>
            <a:ext uri="{FF2B5EF4-FFF2-40B4-BE49-F238E27FC236}">
              <a16:creationId xmlns:a16="http://schemas.microsoft.com/office/drawing/2014/main" id="{FE57C37A-0565-452D-9215-B8548C3FC680}"/>
            </a:ext>
          </a:extLst>
        </xdr:cNvPr>
        <xdr:cNvSpPr txBox="1"/>
      </xdr:nvSpPr>
      <xdr:spPr>
        <a:xfrm>
          <a:off x="16668750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276" name="TextBox 3275">
          <a:extLst>
            <a:ext uri="{FF2B5EF4-FFF2-40B4-BE49-F238E27FC236}">
              <a16:creationId xmlns:a16="http://schemas.microsoft.com/office/drawing/2014/main" id="{E2A56B72-3A4B-40ED-BDC2-9E52C80B9C3D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277" name="TextBox 3276">
          <a:extLst>
            <a:ext uri="{FF2B5EF4-FFF2-40B4-BE49-F238E27FC236}">
              <a16:creationId xmlns:a16="http://schemas.microsoft.com/office/drawing/2014/main" id="{5543DA78-BAAD-490B-8320-BAFCC6134C26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278" name="TextBox 3277">
          <a:extLst>
            <a:ext uri="{FF2B5EF4-FFF2-40B4-BE49-F238E27FC236}">
              <a16:creationId xmlns:a16="http://schemas.microsoft.com/office/drawing/2014/main" id="{4896D2A6-6849-4F65-9FE9-4663F846952D}"/>
            </a:ext>
          </a:extLst>
        </xdr:cNvPr>
        <xdr:cNvSpPr txBox="1"/>
      </xdr:nvSpPr>
      <xdr:spPr>
        <a:xfrm>
          <a:off x="16668750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279" name="TextBox 3278">
          <a:extLst>
            <a:ext uri="{FF2B5EF4-FFF2-40B4-BE49-F238E27FC236}">
              <a16:creationId xmlns:a16="http://schemas.microsoft.com/office/drawing/2014/main" id="{2B62DFFB-B6D0-41F1-BA22-758147C5BE83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280" name="TextBox 3279">
          <a:extLst>
            <a:ext uri="{FF2B5EF4-FFF2-40B4-BE49-F238E27FC236}">
              <a16:creationId xmlns:a16="http://schemas.microsoft.com/office/drawing/2014/main" id="{FD718317-E0E2-4926-ADFD-BFE88C8CDFFF}"/>
            </a:ext>
          </a:extLst>
        </xdr:cNvPr>
        <xdr:cNvSpPr txBox="1"/>
      </xdr:nvSpPr>
      <xdr:spPr>
        <a:xfrm>
          <a:off x="16668750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281" name="TextBox 3280">
          <a:extLst>
            <a:ext uri="{FF2B5EF4-FFF2-40B4-BE49-F238E27FC236}">
              <a16:creationId xmlns:a16="http://schemas.microsoft.com/office/drawing/2014/main" id="{3B50443B-1409-4BF8-9799-2A0106CBC738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282" name="TextBox 3281">
          <a:extLst>
            <a:ext uri="{FF2B5EF4-FFF2-40B4-BE49-F238E27FC236}">
              <a16:creationId xmlns:a16="http://schemas.microsoft.com/office/drawing/2014/main" id="{D9AF176F-AD57-4853-A7E2-F838B2946291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283" name="TextBox 3282">
          <a:extLst>
            <a:ext uri="{FF2B5EF4-FFF2-40B4-BE49-F238E27FC236}">
              <a16:creationId xmlns:a16="http://schemas.microsoft.com/office/drawing/2014/main" id="{14A5D5AA-D367-4CD0-AFC1-825EFAE9E6A0}"/>
            </a:ext>
          </a:extLst>
        </xdr:cNvPr>
        <xdr:cNvSpPr txBox="1"/>
      </xdr:nvSpPr>
      <xdr:spPr>
        <a:xfrm>
          <a:off x="16668750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284" name="TextBox 3283">
          <a:extLst>
            <a:ext uri="{FF2B5EF4-FFF2-40B4-BE49-F238E27FC236}">
              <a16:creationId xmlns:a16="http://schemas.microsoft.com/office/drawing/2014/main" id="{39C9AD68-94F6-47EE-A6D8-8A2E803DEEF8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285" name="TextBox 3284">
          <a:extLst>
            <a:ext uri="{FF2B5EF4-FFF2-40B4-BE49-F238E27FC236}">
              <a16:creationId xmlns:a16="http://schemas.microsoft.com/office/drawing/2014/main" id="{831EB6A6-07DD-44DD-B909-C2DFB86C0E36}"/>
            </a:ext>
          </a:extLst>
        </xdr:cNvPr>
        <xdr:cNvSpPr txBox="1"/>
      </xdr:nvSpPr>
      <xdr:spPr>
        <a:xfrm>
          <a:off x="16668750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286" name="TextBox 3285">
          <a:extLst>
            <a:ext uri="{FF2B5EF4-FFF2-40B4-BE49-F238E27FC236}">
              <a16:creationId xmlns:a16="http://schemas.microsoft.com/office/drawing/2014/main" id="{B265C616-356D-46F7-B077-FFE47A1EE111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287" name="TextBox 3286">
          <a:extLst>
            <a:ext uri="{FF2B5EF4-FFF2-40B4-BE49-F238E27FC236}">
              <a16:creationId xmlns:a16="http://schemas.microsoft.com/office/drawing/2014/main" id="{1FB5D083-A085-471D-948B-55241DB8AA54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288" name="TextBox 3287">
          <a:extLst>
            <a:ext uri="{FF2B5EF4-FFF2-40B4-BE49-F238E27FC236}">
              <a16:creationId xmlns:a16="http://schemas.microsoft.com/office/drawing/2014/main" id="{B736F47C-C21B-42D5-92D1-2A484DD65A77}"/>
            </a:ext>
          </a:extLst>
        </xdr:cNvPr>
        <xdr:cNvSpPr txBox="1"/>
      </xdr:nvSpPr>
      <xdr:spPr>
        <a:xfrm>
          <a:off x="16668750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289" name="TextBox 3288">
          <a:extLst>
            <a:ext uri="{FF2B5EF4-FFF2-40B4-BE49-F238E27FC236}">
              <a16:creationId xmlns:a16="http://schemas.microsoft.com/office/drawing/2014/main" id="{7F452A9A-CF99-4F69-BF21-690051269F63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290" name="TextBox 3289">
          <a:extLst>
            <a:ext uri="{FF2B5EF4-FFF2-40B4-BE49-F238E27FC236}">
              <a16:creationId xmlns:a16="http://schemas.microsoft.com/office/drawing/2014/main" id="{6822C19C-5C57-4877-8CE9-E87362B4EBEB}"/>
            </a:ext>
          </a:extLst>
        </xdr:cNvPr>
        <xdr:cNvSpPr txBox="1"/>
      </xdr:nvSpPr>
      <xdr:spPr>
        <a:xfrm>
          <a:off x="16668750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291" name="TextBox 3290">
          <a:extLst>
            <a:ext uri="{FF2B5EF4-FFF2-40B4-BE49-F238E27FC236}">
              <a16:creationId xmlns:a16="http://schemas.microsoft.com/office/drawing/2014/main" id="{86845EB8-F5AB-406B-87A9-DB0C135788BD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292" name="TextBox 3291">
          <a:extLst>
            <a:ext uri="{FF2B5EF4-FFF2-40B4-BE49-F238E27FC236}">
              <a16:creationId xmlns:a16="http://schemas.microsoft.com/office/drawing/2014/main" id="{44EF2983-8D04-4119-AE51-68188DCA4905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293" name="TextBox 3292">
          <a:extLst>
            <a:ext uri="{FF2B5EF4-FFF2-40B4-BE49-F238E27FC236}">
              <a16:creationId xmlns:a16="http://schemas.microsoft.com/office/drawing/2014/main" id="{560C99AC-3A42-4F4D-A9DC-728B0DE3C8B3}"/>
            </a:ext>
          </a:extLst>
        </xdr:cNvPr>
        <xdr:cNvSpPr txBox="1"/>
      </xdr:nvSpPr>
      <xdr:spPr>
        <a:xfrm>
          <a:off x="16668750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294" name="TextBox 3293">
          <a:extLst>
            <a:ext uri="{FF2B5EF4-FFF2-40B4-BE49-F238E27FC236}">
              <a16:creationId xmlns:a16="http://schemas.microsoft.com/office/drawing/2014/main" id="{A9239F31-7E5D-488F-A915-E098B20FD52F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295" name="TextBox 3294">
          <a:extLst>
            <a:ext uri="{FF2B5EF4-FFF2-40B4-BE49-F238E27FC236}">
              <a16:creationId xmlns:a16="http://schemas.microsoft.com/office/drawing/2014/main" id="{FC562FD7-8EC0-4A6D-8A71-CD8612230F1A}"/>
            </a:ext>
          </a:extLst>
        </xdr:cNvPr>
        <xdr:cNvSpPr txBox="1"/>
      </xdr:nvSpPr>
      <xdr:spPr>
        <a:xfrm>
          <a:off x="16668750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296" name="TextBox 3295">
          <a:extLst>
            <a:ext uri="{FF2B5EF4-FFF2-40B4-BE49-F238E27FC236}">
              <a16:creationId xmlns:a16="http://schemas.microsoft.com/office/drawing/2014/main" id="{19FB0BF8-55B2-4F3A-BD49-A9C6C199CC9C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297" name="TextBox 3296">
          <a:extLst>
            <a:ext uri="{FF2B5EF4-FFF2-40B4-BE49-F238E27FC236}">
              <a16:creationId xmlns:a16="http://schemas.microsoft.com/office/drawing/2014/main" id="{883EB0E3-431F-4AED-96AF-D752C927BAEE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298" name="TextBox 3297">
          <a:extLst>
            <a:ext uri="{FF2B5EF4-FFF2-40B4-BE49-F238E27FC236}">
              <a16:creationId xmlns:a16="http://schemas.microsoft.com/office/drawing/2014/main" id="{2CC695A4-4B16-43F1-906A-FC931D493D20}"/>
            </a:ext>
          </a:extLst>
        </xdr:cNvPr>
        <xdr:cNvSpPr txBox="1"/>
      </xdr:nvSpPr>
      <xdr:spPr>
        <a:xfrm>
          <a:off x="16668750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299" name="TextBox 3298">
          <a:extLst>
            <a:ext uri="{FF2B5EF4-FFF2-40B4-BE49-F238E27FC236}">
              <a16:creationId xmlns:a16="http://schemas.microsoft.com/office/drawing/2014/main" id="{F97FAEA1-83D8-4CAA-B3D6-09F497A9684C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300" name="TextBox 3299">
          <a:extLst>
            <a:ext uri="{FF2B5EF4-FFF2-40B4-BE49-F238E27FC236}">
              <a16:creationId xmlns:a16="http://schemas.microsoft.com/office/drawing/2014/main" id="{A1178947-DB43-4544-A6C6-2298043EA430}"/>
            </a:ext>
          </a:extLst>
        </xdr:cNvPr>
        <xdr:cNvSpPr txBox="1"/>
      </xdr:nvSpPr>
      <xdr:spPr>
        <a:xfrm>
          <a:off x="16668750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301" name="TextBox 3300">
          <a:extLst>
            <a:ext uri="{FF2B5EF4-FFF2-40B4-BE49-F238E27FC236}">
              <a16:creationId xmlns:a16="http://schemas.microsoft.com/office/drawing/2014/main" id="{3A9C0019-9C0D-4577-B01A-CD750DF13399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302" name="TextBox 3301">
          <a:extLst>
            <a:ext uri="{FF2B5EF4-FFF2-40B4-BE49-F238E27FC236}">
              <a16:creationId xmlns:a16="http://schemas.microsoft.com/office/drawing/2014/main" id="{56A82409-CDE5-46E9-961C-CCAE477A2B0D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303" name="TextBox 3302">
          <a:extLst>
            <a:ext uri="{FF2B5EF4-FFF2-40B4-BE49-F238E27FC236}">
              <a16:creationId xmlns:a16="http://schemas.microsoft.com/office/drawing/2014/main" id="{96AF754B-CDCA-4EFA-AD05-1BC05FA6E570}"/>
            </a:ext>
          </a:extLst>
        </xdr:cNvPr>
        <xdr:cNvSpPr txBox="1"/>
      </xdr:nvSpPr>
      <xdr:spPr>
        <a:xfrm>
          <a:off x="16668750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304" name="TextBox 3303">
          <a:extLst>
            <a:ext uri="{FF2B5EF4-FFF2-40B4-BE49-F238E27FC236}">
              <a16:creationId xmlns:a16="http://schemas.microsoft.com/office/drawing/2014/main" id="{6E280C96-1B9A-4F8B-B69C-D4A6028783D6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305" name="TextBox 3304">
          <a:extLst>
            <a:ext uri="{FF2B5EF4-FFF2-40B4-BE49-F238E27FC236}">
              <a16:creationId xmlns:a16="http://schemas.microsoft.com/office/drawing/2014/main" id="{76B8E84C-89D9-4EED-B08D-19F59FB81BDA}"/>
            </a:ext>
          </a:extLst>
        </xdr:cNvPr>
        <xdr:cNvSpPr txBox="1"/>
      </xdr:nvSpPr>
      <xdr:spPr>
        <a:xfrm>
          <a:off x="16668750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306" name="TextBox 3305">
          <a:extLst>
            <a:ext uri="{FF2B5EF4-FFF2-40B4-BE49-F238E27FC236}">
              <a16:creationId xmlns:a16="http://schemas.microsoft.com/office/drawing/2014/main" id="{DDDABEFE-FDBD-419B-BB3F-7898F512A574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307" name="TextBox 3306">
          <a:extLst>
            <a:ext uri="{FF2B5EF4-FFF2-40B4-BE49-F238E27FC236}">
              <a16:creationId xmlns:a16="http://schemas.microsoft.com/office/drawing/2014/main" id="{289E9BBC-BA90-4204-BFF4-F622700DCC87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308" name="TextBox 3307">
          <a:extLst>
            <a:ext uri="{FF2B5EF4-FFF2-40B4-BE49-F238E27FC236}">
              <a16:creationId xmlns:a16="http://schemas.microsoft.com/office/drawing/2014/main" id="{E63B9153-E1EB-4D7A-8E5D-4BF7DD127C80}"/>
            </a:ext>
          </a:extLst>
        </xdr:cNvPr>
        <xdr:cNvSpPr txBox="1"/>
      </xdr:nvSpPr>
      <xdr:spPr>
        <a:xfrm>
          <a:off x="16668750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309" name="TextBox 3308">
          <a:extLst>
            <a:ext uri="{FF2B5EF4-FFF2-40B4-BE49-F238E27FC236}">
              <a16:creationId xmlns:a16="http://schemas.microsoft.com/office/drawing/2014/main" id="{04FBE840-A5D9-4EEC-B4DC-1B3462354DB9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310" name="TextBox 3309">
          <a:extLst>
            <a:ext uri="{FF2B5EF4-FFF2-40B4-BE49-F238E27FC236}">
              <a16:creationId xmlns:a16="http://schemas.microsoft.com/office/drawing/2014/main" id="{E11BF6D5-F5B8-46B0-A543-7C898812336E}"/>
            </a:ext>
          </a:extLst>
        </xdr:cNvPr>
        <xdr:cNvSpPr txBox="1"/>
      </xdr:nvSpPr>
      <xdr:spPr>
        <a:xfrm>
          <a:off x="16668750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311" name="TextBox 3310">
          <a:extLst>
            <a:ext uri="{FF2B5EF4-FFF2-40B4-BE49-F238E27FC236}">
              <a16:creationId xmlns:a16="http://schemas.microsoft.com/office/drawing/2014/main" id="{E7509928-E940-482F-AB6D-DE1C92E82D20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312" name="TextBox 3311">
          <a:extLst>
            <a:ext uri="{FF2B5EF4-FFF2-40B4-BE49-F238E27FC236}">
              <a16:creationId xmlns:a16="http://schemas.microsoft.com/office/drawing/2014/main" id="{C3A8641F-58F9-487A-A93F-86C39F39DEB2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313" name="TextBox 3312">
          <a:extLst>
            <a:ext uri="{FF2B5EF4-FFF2-40B4-BE49-F238E27FC236}">
              <a16:creationId xmlns:a16="http://schemas.microsoft.com/office/drawing/2014/main" id="{A8407199-2F1A-4477-BA91-CA85E5A288D6}"/>
            </a:ext>
          </a:extLst>
        </xdr:cNvPr>
        <xdr:cNvSpPr txBox="1"/>
      </xdr:nvSpPr>
      <xdr:spPr>
        <a:xfrm>
          <a:off x="16668750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314" name="TextBox 3313">
          <a:extLst>
            <a:ext uri="{FF2B5EF4-FFF2-40B4-BE49-F238E27FC236}">
              <a16:creationId xmlns:a16="http://schemas.microsoft.com/office/drawing/2014/main" id="{E0058A97-3805-4BBD-971A-2A62CB3D362E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315" name="TextBox 3314">
          <a:extLst>
            <a:ext uri="{FF2B5EF4-FFF2-40B4-BE49-F238E27FC236}">
              <a16:creationId xmlns:a16="http://schemas.microsoft.com/office/drawing/2014/main" id="{6CB5355C-D377-4643-B261-B4711F211D3F}"/>
            </a:ext>
          </a:extLst>
        </xdr:cNvPr>
        <xdr:cNvSpPr txBox="1"/>
      </xdr:nvSpPr>
      <xdr:spPr>
        <a:xfrm>
          <a:off x="16668750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316" name="TextBox 3315">
          <a:extLst>
            <a:ext uri="{FF2B5EF4-FFF2-40B4-BE49-F238E27FC236}">
              <a16:creationId xmlns:a16="http://schemas.microsoft.com/office/drawing/2014/main" id="{68647F37-DE51-4E64-B19C-6EE9F7C77B82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317" name="TextBox 3316">
          <a:extLst>
            <a:ext uri="{FF2B5EF4-FFF2-40B4-BE49-F238E27FC236}">
              <a16:creationId xmlns:a16="http://schemas.microsoft.com/office/drawing/2014/main" id="{35258F8C-9C28-4651-93D2-86FECE4B02CC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318" name="TextBox 3317">
          <a:extLst>
            <a:ext uri="{FF2B5EF4-FFF2-40B4-BE49-F238E27FC236}">
              <a16:creationId xmlns:a16="http://schemas.microsoft.com/office/drawing/2014/main" id="{15A1620D-ED94-4C3D-8ECB-AB1D85861AC7}"/>
            </a:ext>
          </a:extLst>
        </xdr:cNvPr>
        <xdr:cNvSpPr txBox="1"/>
      </xdr:nvSpPr>
      <xdr:spPr>
        <a:xfrm>
          <a:off x="16668750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319" name="TextBox 3318">
          <a:extLst>
            <a:ext uri="{FF2B5EF4-FFF2-40B4-BE49-F238E27FC236}">
              <a16:creationId xmlns:a16="http://schemas.microsoft.com/office/drawing/2014/main" id="{A6FE2E46-9915-42BF-9688-53485CB896BD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320" name="TextBox 3319">
          <a:extLst>
            <a:ext uri="{FF2B5EF4-FFF2-40B4-BE49-F238E27FC236}">
              <a16:creationId xmlns:a16="http://schemas.microsoft.com/office/drawing/2014/main" id="{439103DB-8C38-4B94-B33D-F3C443A736B3}"/>
            </a:ext>
          </a:extLst>
        </xdr:cNvPr>
        <xdr:cNvSpPr txBox="1"/>
      </xdr:nvSpPr>
      <xdr:spPr>
        <a:xfrm>
          <a:off x="16668750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321" name="TextBox 3320">
          <a:extLst>
            <a:ext uri="{FF2B5EF4-FFF2-40B4-BE49-F238E27FC236}">
              <a16:creationId xmlns:a16="http://schemas.microsoft.com/office/drawing/2014/main" id="{44C7A281-B0CE-4E7A-980A-E9CC8B2C384C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322" name="TextBox 3321">
          <a:extLst>
            <a:ext uri="{FF2B5EF4-FFF2-40B4-BE49-F238E27FC236}">
              <a16:creationId xmlns:a16="http://schemas.microsoft.com/office/drawing/2014/main" id="{E80BA9CC-EB11-4B9A-B7FB-0E8B338DD70A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323" name="TextBox 3322">
          <a:extLst>
            <a:ext uri="{FF2B5EF4-FFF2-40B4-BE49-F238E27FC236}">
              <a16:creationId xmlns:a16="http://schemas.microsoft.com/office/drawing/2014/main" id="{83C15154-346A-4BC7-B4EC-40BB8319FDBF}"/>
            </a:ext>
          </a:extLst>
        </xdr:cNvPr>
        <xdr:cNvSpPr txBox="1"/>
      </xdr:nvSpPr>
      <xdr:spPr>
        <a:xfrm>
          <a:off x="16668750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324" name="TextBox 3323">
          <a:extLst>
            <a:ext uri="{FF2B5EF4-FFF2-40B4-BE49-F238E27FC236}">
              <a16:creationId xmlns:a16="http://schemas.microsoft.com/office/drawing/2014/main" id="{C537A534-18C9-4570-BC49-12555A3DE681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325" name="TextBox 3324">
          <a:extLst>
            <a:ext uri="{FF2B5EF4-FFF2-40B4-BE49-F238E27FC236}">
              <a16:creationId xmlns:a16="http://schemas.microsoft.com/office/drawing/2014/main" id="{DA76FE30-3499-4CCE-A8F1-EA45A0E2B6BB}"/>
            </a:ext>
          </a:extLst>
        </xdr:cNvPr>
        <xdr:cNvSpPr txBox="1"/>
      </xdr:nvSpPr>
      <xdr:spPr>
        <a:xfrm>
          <a:off x="16668750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326" name="TextBox 3325">
          <a:extLst>
            <a:ext uri="{FF2B5EF4-FFF2-40B4-BE49-F238E27FC236}">
              <a16:creationId xmlns:a16="http://schemas.microsoft.com/office/drawing/2014/main" id="{852ACAFF-8584-4B72-85CC-3352F668742D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327" name="TextBox 3326">
          <a:extLst>
            <a:ext uri="{FF2B5EF4-FFF2-40B4-BE49-F238E27FC236}">
              <a16:creationId xmlns:a16="http://schemas.microsoft.com/office/drawing/2014/main" id="{8B29A570-5EDC-453A-91DF-C1AAB313DEA3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328" name="TextBox 3327">
          <a:extLst>
            <a:ext uri="{FF2B5EF4-FFF2-40B4-BE49-F238E27FC236}">
              <a16:creationId xmlns:a16="http://schemas.microsoft.com/office/drawing/2014/main" id="{FC8CA66F-4E90-4811-9DA2-DEF10FC10E75}"/>
            </a:ext>
          </a:extLst>
        </xdr:cNvPr>
        <xdr:cNvSpPr txBox="1"/>
      </xdr:nvSpPr>
      <xdr:spPr>
        <a:xfrm>
          <a:off x="16668750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329" name="TextBox 3328">
          <a:extLst>
            <a:ext uri="{FF2B5EF4-FFF2-40B4-BE49-F238E27FC236}">
              <a16:creationId xmlns:a16="http://schemas.microsoft.com/office/drawing/2014/main" id="{741764AF-C55C-4995-993B-4A044650F599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330" name="TextBox 3329">
          <a:extLst>
            <a:ext uri="{FF2B5EF4-FFF2-40B4-BE49-F238E27FC236}">
              <a16:creationId xmlns:a16="http://schemas.microsoft.com/office/drawing/2014/main" id="{940072ED-4A90-470B-99AD-DEED18C0C075}"/>
            </a:ext>
          </a:extLst>
        </xdr:cNvPr>
        <xdr:cNvSpPr txBox="1"/>
      </xdr:nvSpPr>
      <xdr:spPr>
        <a:xfrm>
          <a:off x="16668750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331" name="TextBox 3330">
          <a:extLst>
            <a:ext uri="{FF2B5EF4-FFF2-40B4-BE49-F238E27FC236}">
              <a16:creationId xmlns:a16="http://schemas.microsoft.com/office/drawing/2014/main" id="{E4B99F2A-DE4E-4D1C-A024-D30750CC0162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332" name="TextBox 3331">
          <a:extLst>
            <a:ext uri="{FF2B5EF4-FFF2-40B4-BE49-F238E27FC236}">
              <a16:creationId xmlns:a16="http://schemas.microsoft.com/office/drawing/2014/main" id="{93EB77F8-2839-4711-8BA5-DE16A1FE7F4E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333" name="TextBox 3332">
          <a:extLst>
            <a:ext uri="{FF2B5EF4-FFF2-40B4-BE49-F238E27FC236}">
              <a16:creationId xmlns:a16="http://schemas.microsoft.com/office/drawing/2014/main" id="{D92D5FC9-C430-4B17-B81B-EA93ED6FCE08}"/>
            </a:ext>
          </a:extLst>
        </xdr:cNvPr>
        <xdr:cNvSpPr txBox="1"/>
      </xdr:nvSpPr>
      <xdr:spPr>
        <a:xfrm>
          <a:off x="16668750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334" name="TextBox 3333">
          <a:extLst>
            <a:ext uri="{FF2B5EF4-FFF2-40B4-BE49-F238E27FC236}">
              <a16:creationId xmlns:a16="http://schemas.microsoft.com/office/drawing/2014/main" id="{62D71564-EB75-486A-947F-0788352552B8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335" name="TextBox 3334">
          <a:extLst>
            <a:ext uri="{FF2B5EF4-FFF2-40B4-BE49-F238E27FC236}">
              <a16:creationId xmlns:a16="http://schemas.microsoft.com/office/drawing/2014/main" id="{89B6DE7F-0242-4E72-9C3C-123D30BED9F5}"/>
            </a:ext>
          </a:extLst>
        </xdr:cNvPr>
        <xdr:cNvSpPr txBox="1"/>
      </xdr:nvSpPr>
      <xdr:spPr>
        <a:xfrm>
          <a:off x="16668750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336" name="TextBox 3335">
          <a:extLst>
            <a:ext uri="{FF2B5EF4-FFF2-40B4-BE49-F238E27FC236}">
              <a16:creationId xmlns:a16="http://schemas.microsoft.com/office/drawing/2014/main" id="{CD7EE6D5-43E4-4089-9D88-7D98C07BEBE5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337" name="TextBox 3336">
          <a:extLst>
            <a:ext uri="{FF2B5EF4-FFF2-40B4-BE49-F238E27FC236}">
              <a16:creationId xmlns:a16="http://schemas.microsoft.com/office/drawing/2014/main" id="{5073E38D-AEEE-4E12-B258-B3FA9928D62F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338" name="TextBox 3337">
          <a:extLst>
            <a:ext uri="{FF2B5EF4-FFF2-40B4-BE49-F238E27FC236}">
              <a16:creationId xmlns:a16="http://schemas.microsoft.com/office/drawing/2014/main" id="{F709DD39-8367-4F0C-A510-FCCF77DBCA55}"/>
            </a:ext>
          </a:extLst>
        </xdr:cNvPr>
        <xdr:cNvSpPr txBox="1"/>
      </xdr:nvSpPr>
      <xdr:spPr>
        <a:xfrm>
          <a:off x="16668750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339" name="TextBox 3338">
          <a:extLst>
            <a:ext uri="{FF2B5EF4-FFF2-40B4-BE49-F238E27FC236}">
              <a16:creationId xmlns:a16="http://schemas.microsoft.com/office/drawing/2014/main" id="{AE93C2C6-A0F6-4C63-AD42-A853C2F4BB4D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340" name="TextBox 3339">
          <a:extLst>
            <a:ext uri="{FF2B5EF4-FFF2-40B4-BE49-F238E27FC236}">
              <a16:creationId xmlns:a16="http://schemas.microsoft.com/office/drawing/2014/main" id="{B542383D-62C2-43E1-AAD0-9426B4C8AA50}"/>
            </a:ext>
          </a:extLst>
        </xdr:cNvPr>
        <xdr:cNvSpPr txBox="1"/>
      </xdr:nvSpPr>
      <xdr:spPr>
        <a:xfrm>
          <a:off x="16668750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341" name="TextBox 3340">
          <a:extLst>
            <a:ext uri="{FF2B5EF4-FFF2-40B4-BE49-F238E27FC236}">
              <a16:creationId xmlns:a16="http://schemas.microsoft.com/office/drawing/2014/main" id="{9C1EC2EA-E4BD-4409-A391-234B9CCC83ED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342" name="TextBox 3341">
          <a:extLst>
            <a:ext uri="{FF2B5EF4-FFF2-40B4-BE49-F238E27FC236}">
              <a16:creationId xmlns:a16="http://schemas.microsoft.com/office/drawing/2014/main" id="{FD57A71B-576A-4718-A154-FCD46683EE36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343" name="TextBox 3342">
          <a:extLst>
            <a:ext uri="{FF2B5EF4-FFF2-40B4-BE49-F238E27FC236}">
              <a16:creationId xmlns:a16="http://schemas.microsoft.com/office/drawing/2014/main" id="{A98CA6F1-17FF-46E2-89E5-823B45E9C431}"/>
            </a:ext>
          </a:extLst>
        </xdr:cNvPr>
        <xdr:cNvSpPr txBox="1"/>
      </xdr:nvSpPr>
      <xdr:spPr>
        <a:xfrm>
          <a:off x="16668750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344" name="TextBox 3343">
          <a:extLst>
            <a:ext uri="{FF2B5EF4-FFF2-40B4-BE49-F238E27FC236}">
              <a16:creationId xmlns:a16="http://schemas.microsoft.com/office/drawing/2014/main" id="{59B620AE-6B18-430F-91AA-14A30C114E0F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345" name="TextBox 3344">
          <a:extLst>
            <a:ext uri="{FF2B5EF4-FFF2-40B4-BE49-F238E27FC236}">
              <a16:creationId xmlns:a16="http://schemas.microsoft.com/office/drawing/2014/main" id="{ABBFED9F-FB97-4FE9-B71F-51F95B3DFA82}"/>
            </a:ext>
          </a:extLst>
        </xdr:cNvPr>
        <xdr:cNvSpPr txBox="1"/>
      </xdr:nvSpPr>
      <xdr:spPr>
        <a:xfrm>
          <a:off x="16668750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346" name="TextBox 3345">
          <a:extLst>
            <a:ext uri="{FF2B5EF4-FFF2-40B4-BE49-F238E27FC236}">
              <a16:creationId xmlns:a16="http://schemas.microsoft.com/office/drawing/2014/main" id="{DE4966EB-68E3-40D0-AB1F-6C8C8C292ED1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347" name="TextBox 3346">
          <a:extLst>
            <a:ext uri="{FF2B5EF4-FFF2-40B4-BE49-F238E27FC236}">
              <a16:creationId xmlns:a16="http://schemas.microsoft.com/office/drawing/2014/main" id="{7F6C3753-AF56-44F5-88E8-70C1833C45C0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348" name="TextBox 3347">
          <a:extLst>
            <a:ext uri="{FF2B5EF4-FFF2-40B4-BE49-F238E27FC236}">
              <a16:creationId xmlns:a16="http://schemas.microsoft.com/office/drawing/2014/main" id="{E29E71D3-D3B1-47B2-8F76-0C7C3B7926E0}"/>
            </a:ext>
          </a:extLst>
        </xdr:cNvPr>
        <xdr:cNvSpPr txBox="1"/>
      </xdr:nvSpPr>
      <xdr:spPr>
        <a:xfrm>
          <a:off x="16668750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349" name="TextBox 3348">
          <a:extLst>
            <a:ext uri="{FF2B5EF4-FFF2-40B4-BE49-F238E27FC236}">
              <a16:creationId xmlns:a16="http://schemas.microsoft.com/office/drawing/2014/main" id="{5E291587-37DC-4ED0-A20B-77F184F9A2B1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350" name="TextBox 3349">
          <a:extLst>
            <a:ext uri="{FF2B5EF4-FFF2-40B4-BE49-F238E27FC236}">
              <a16:creationId xmlns:a16="http://schemas.microsoft.com/office/drawing/2014/main" id="{9D416BFC-1BB5-4222-AFE3-04210D4B6B30}"/>
            </a:ext>
          </a:extLst>
        </xdr:cNvPr>
        <xdr:cNvSpPr txBox="1"/>
      </xdr:nvSpPr>
      <xdr:spPr>
        <a:xfrm>
          <a:off x="16668750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351" name="TextBox 3350">
          <a:extLst>
            <a:ext uri="{FF2B5EF4-FFF2-40B4-BE49-F238E27FC236}">
              <a16:creationId xmlns:a16="http://schemas.microsoft.com/office/drawing/2014/main" id="{C600DE71-1F40-4FBF-B50B-2D840CD0476C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352" name="TextBox 3351">
          <a:extLst>
            <a:ext uri="{FF2B5EF4-FFF2-40B4-BE49-F238E27FC236}">
              <a16:creationId xmlns:a16="http://schemas.microsoft.com/office/drawing/2014/main" id="{B293116F-F07F-4B50-870F-383141DC16AE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353" name="TextBox 3352">
          <a:extLst>
            <a:ext uri="{FF2B5EF4-FFF2-40B4-BE49-F238E27FC236}">
              <a16:creationId xmlns:a16="http://schemas.microsoft.com/office/drawing/2014/main" id="{9E585576-313A-4DD6-B0AC-88D3261CFC0A}"/>
            </a:ext>
          </a:extLst>
        </xdr:cNvPr>
        <xdr:cNvSpPr txBox="1"/>
      </xdr:nvSpPr>
      <xdr:spPr>
        <a:xfrm>
          <a:off x="16668750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354" name="TextBox 3353">
          <a:extLst>
            <a:ext uri="{FF2B5EF4-FFF2-40B4-BE49-F238E27FC236}">
              <a16:creationId xmlns:a16="http://schemas.microsoft.com/office/drawing/2014/main" id="{D7A95D1C-6FB9-49A5-9E54-D87F29E652C7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355" name="TextBox 3354">
          <a:extLst>
            <a:ext uri="{FF2B5EF4-FFF2-40B4-BE49-F238E27FC236}">
              <a16:creationId xmlns:a16="http://schemas.microsoft.com/office/drawing/2014/main" id="{FE8C68D8-2C44-427C-8CEB-746984DBB1F9}"/>
            </a:ext>
          </a:extLst>
        </xdr:cNvPr>
        <xdr:cNvSpPr txBox="1"/>
      </xdr:nvSpPr>
      <xdr:spPr>
        <a:xfrm>
          <a:off x="16668750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356" name="TextBox 3355">
          <a:extLst>
            <a:ext uri="{FF2B5EF4-FFF2-40B4-BE49-F238E27FC236}">
              <a16:creationId xmlns:a16="http://schemas.microsoft.com/office/drawing/2014/main" id="{F40897B7-2B0E-4EBE-9E12-47FC6EC07372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357" name="TextBox 3356">
          <a:extLst>
            <a:ext uri="{FF2B5EF4-FFF2-40B4-BE49-F238E27FC236}">
              <a16:creationId xmlns:a16="http://schemas.microsoft.com/office/drawing/2014/main" id="{42F990C1-05A6-42A0-87B6-73F6E61A0E93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358" name="TextBox 3357">
          <a:extLst>
            <a:ext uri="{FF2B5EF4-FFF2-40B4-BE49-F238E27FC236}">
              <a16:creationId xmlns:a16="http://schemas.microsoft.com/office/drawing/2014/main" id="{90E950A0-39CA-4209-8BFA-96847789AAFA}"/>
            </a:ext>
          </a:extLst>
        </xdr:cNvPr>
        <xdr:cNvSpPr txBox="1"/>
      </xdr:nvSpPr>
      <xdr:spPr>
        <a:xfrm>
          <a:off x="16668750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359" name="TextBox 3358">
          <a:extLst>
            <a:ext uri="{FF2B5EF4-FFF2-40B4-BE49-F238E27FC236}">
              <a16:creationId xmlns:a16="http://schemas.microsoft.com/office/drawing/2014/main" id="{778BE058-6469-4965-A7FB-90C0213499EF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360" name="TextBox 3359">
          <a:extLst>
            <a:ext uri="{FF2B5EF4-FFF2-40B4-BE49-F238E27FC236}">
              <a16:creationId xmlns:a16="http://schemas.microsoft.com/office/drawing/2014/main" id="{9A0A1B6D-70E6-4126-A1B3-9ED3F9E3DFF7}"/>
            </a:ext>
          </a:extLst>
        </xdr:cNvPr>
        <xdr:cNvSpPr txBox="1"/>
      </xdr:nvSpPr>
      <xdr:spPr>
        <a:xfrm>
          <a:off x="16668750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361" name="TextBox 3360">
          <a:extLst>
            <a:ext uri="{FF2B5EF4-FFF2-40B4-BE49-F238E27FC236}">
              <a16:creationId xmlns:a16="http://schemas.microsoft.com/office/drawing/2014/main" id="{86BBD056-4EFC-4DD1-8D57-59123209572D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362" name="TextBox 3361">
          <a:extLst>
            <a:ext uri="{FF2B5EF4-FFF2-40B4-BE49-F238E27FC236}">
              <a16:creationId xmlns:a16="http://schemas.microsoft.com/office/drawing/2014/main" id="{0E666EF9-C076-4459-938C-9037C259BCAB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363" name="TextBox 3362">
          <a:extLst>
            <a:ext uri="{FF2B5EF4-FFF2-40B4-BE49-F238E27FC236}">
              <a16:creationId xmlns:a16="http://schemas.microsoft.com/office/drawing/2014/main" id="{D28E0404-20BD-41E7-8BC0-A0FC3B3B7EF9}"/>
            </a:ext>
          </a:extLst>
        </xdr:cNvPr>
        <xdr:cNvSpPr txBox="1"/>
      </xdr:nvSpPr>
      <xdr:spPr>
        <a:xfrm>
          <a:off x="16668750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364" name="TextBox 3363">
          <a:extLst>
            <a:ext uri="{FF2B5EF4-FFF2-40B4-BE49-F238E27FC236}">
              <a16:creationId xmlns:a16="http://schemas.microsoft.com/office/drawing/2014/main" id="{01DB664A-0852-4DE8-B3E5-90479A1DB788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365" name="TextBox 3364">
          <a:extLst>
            <a:ext uri="{FF2B5EF4-FFF2-40B4-BE49-F238E27FC236}">
              <a16:creationId xmlns:a16="http://schemas.microsoft.com/office/drawing/2014/main" id="{9008A26A-8553-4C79-AE72-E2C1D69E69C1}"/>
            </a:ext>
          </a:extLst>
        </xdr:cNvPr>
        <xdr:cNvSpPr txBox="1"/>
      </xdr:nvSpPr>
      <xdr:spPr>
        <a:xfrm>
          <a:off x="16668750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366" name="TextBox 3365">
          <a:extLst>
            <a:ext uri="{FF2B5EF4-FFF2-40B4-BE49-F238E27FC236}">
              <a16:creationId xmlns:a16="http://schemas.microsoft.com/office/drawing/2014/main" id="{9022EA02-1CF6-4A8E-A2EF-812623C712D2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367" name="TextBox 3366">
          <a:extLst>
            <a:ext uri="{FF2B5EF4-FFF2-40B4-BE49-F238E27FC236}">
              <a16:creationId xmlns:a16="http://schemas.microsoft.com/office/drawing/2014/main" id="{5D4913F5-14AA-45D3-909B-219E478F6C1E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368" name="TextBox 3367">
          <a:extLst>
            <a:ext uri="{FF2B5EF4-FFF2-40B4-BE49-F238E27FC236}">
              <a16:creationId xmlns:a16="http://schemas.microsoft.com/office/drawing/2014/main" id="{45CB9223-5614-49CA-A55D-B5919B94E09D}"/>
            </a:ext>
          </a:extLst>
        </xdr:cNvPr>
        <xdr:cNvSpPr txBox="1"/>
      </xdr:nvSpPr>
      <xdr:spPr>
        <a:xfrm>
          <a:off x="16668750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369" name="TextBox 3368">
          <a:extLst>
            <a:ext uri="{FF2B5EF4-FFF2-40B4-BE49-F238E27FC236}">
              <a16:creationId xmlns:a16="http://schemas.microsoft.com/office/drawing/2014/main" id="{9788B40E-0A3E-4B8F-9ADC-7ABA55B17C8F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370" name="TextBox 3369">
          <a:extLst>
            <a:ext uri="{FF2B5EF4-FFF2-40B4-BE49-F238E27FC236}">
              <a16:creationId xmlns:a16="http://schemas.microsoft.com/office/drawing/2014/main" id="{310663B6-979B-4CDF-A7F3-74AA11802247}"/>
            </a:ext>
          </a:extLst>
        </xdr:cNvPr>
        <xdr:cNvSpPr txBox="1"/>
      </xdr:nvSpPr>
      <xdr:spPr>
        <a:xfrm>
          <a:off x="16668750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371" name="TextBox 3370">
          <a:extLst>
            <a:ext uri="{FF2B5EF4-FFF2-40B4-BE49-F238E27FC236}">
              <a16:creationId xmlns:a16="http://schemas.microsoft.com/office/drawing/2014/main" id="{FB3CE6D9-C775-48BD-91B4-86FCA3F81B87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372" name="TextBox 3371">
          <a:extLst>
            <a:ext uri="{FF2B5EF4-FFF2-40B4-BE49-F238E27FC236}">
              <a16:creationId xmlns:a16="http://schemas.microsoft.com/office/drawing/2014/main" id="{4443C769-D831-4934-8751-4ADC7D3A7EC5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373" name="TextBox 3372">
          <a:extLst>
            <a:ext uri="{FF2B5EF4-FFF2-40B4-BE49-F238E27FC236}">
              <a16:creationId xmlns:a16="http://schemas.microsoft.com/office/drawing/2014/main" id="{1450C2CB-3D3C-4F3E-B827-EF5E84A14935}"/>
            </a:ext>
          </a:extLst>
        </xdr:cNvPr>
        <xdr:cNvSpPr txBox="1"/>
      </xdr:nvSpPr>
      <xdr:spPr>
        <a:xfrm>
          <a:off x="16668750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374" name="TextBox 3373">
          <a:extLst>
            <a:ext uri="{FF2B5EF4-FFF2-40B4-BE49-F238E27FC236}">
              <a16:creationId xmlns:a16="http://schemas.microsoft.com/office/drawing/2014/main" id="{BBA97D43-F2BF-426B-8175-E235C84E469B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375" name="TextBox 3374">
          <a:extLst>
            <a:ext uri="{FF2B5EF4-FFF2-40B4-BE49-F238E27FC236}">
              <a16:creationId xmlns:a16="http://schemas.microsoft.com/office/drawing/2014/main" id="{6221655F-4806-4252-87E3-DAB6D91FB9C4}"/>
            </a:ext>
          </a:extLst>
        </xdr:cNvPr>
        <xdr:cNvSpPr txBox="1"/>
      </xdr:nvSpPr>
      <xdr:spPr>
        <a:xfrm>
          <a:off x="16668750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376" name="TextBox 3375">
          <a:extLst>
            <a:ext uri="{FF2B5EF4-FFF2-40B4-BE49-F238E27FC236}">
              <a16:creationId xmlns:a16="http://schemas.microsoft.com/office/drawing/2014/main" id="{ADA344E7-E3E3-410A-83F6-E4209137A0D0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377" name="TextBox 3376">
          <a:extLst>
            <a:ext uri="{FF2B5EF4-FFF2-40B4-BE49-F238E27FC236}">
              <a16:creationId xmlns:a16="http://schemas.microsoft.com/office/drawing/2014/main" id="{3BE01814-3CC2-4AC5-B9DD-F45547CC4776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378" name="TextBox 3377">
          <a:extLst>
            <a:ext uri="{FF2B5EF4-FFF2-40B4-BE49-F238E27FC236}">
              <a16:creationId xmlns:a16="http://schemas.microsoft.com/office/drawing/2014/main" id="{CC70FE7D-7C2C-4987-99EC-08FDB2EDBE23}"/>
            </a:ext>
          </a:extLst>
        </xdr:cNvPr>
        <xdr:cNvSpPr txBox="1"/>
      </xdr:nvSpPr>
      <xdr:spPr>
        <a:xfrm>
          <a:off x="16668750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379" name="TextBox 3378">
          <a:extLst>
            <a:ext uri="{FF2B5EF4-FFF2-40B4-BE49-F238E27FC236}">
              <a16:creationId xmlns:a16="http://schemas.microsoft.com/office/drawing/2014/main" id="{9D094300-650C-46FA-992B-535203FBBC61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380" name="TextBox 3379">
          <a:extLst>
            <a:ext uri="{FF2B5EF4-FFF2-40B4-BE49-F238E27FC236}">
              <a16:creationId xmlns:a16="http://schemas.microsoft.com/office/drawing/2014/main" id="{2F37A369-03BD-4F6B-9D04-D70131511D80}"/>
            </a:ext>
          </a:extLst>
        </xdr:cNvPr>
        <xdr:cNvSpPr txBox="1"/>
      </xdr:nvSpPr>
      <xdr:spPr>
        <a:xfrm>
          <a:off x="16668750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381" name="TextBox 3380">
          <a:extLst>
            <a:ext uri="{FF2B5EF4-FFF2-40B4-BE49-F238E27FC236}">
              <a16:creationId xmlns:a16="http://schemas.microsoft.com/office/drawing/2014/main" id="{956DBCF2-ABFB-4824-AE97-67C31EBC20D8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382" name="TextBox 3381">
          <a:extLst>
            <a:ext uri="{FF2B5EF4-FFF2-40B4-BE49-F238E27FC236}">
              <a16:creationId xmlns:a16="http://schemas.microsoft.com/office/drawing/2014/main" id="{7384632C-4384-4C14-A74E-FC98D6C05E25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383" name="TextBox 3382">
          <a:extLst>
            <a:ext uri="{FF2B5EF4-FFF2-40B4-BE49-F238E27FC236}">
              <a16:creationId xmlns:a16="http://schemas.microsoft.com/office/drawing/2014/main" id="{72FFEF11-F898-434D-A1B7-3FB51955591A}"/>
            </a:ext>
          </a:extLst>
        </xdr:cNvPr>
        <xdr:cNvSpPr txBox="1"/>
      </xdr:nvSpPr>
      <xdr:spPr>
        <a:xfrm>
          <a:off x="16668750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384" name="TextBox 3383">
          <a:extLst>
            <a:ext uri="{FF2B5EF4-FFF2-40B4-BE49-F238E27FC236}">
              <a16:creationId xmlns:a16="http://schemas.microsoft.com/office/drawing/2014/main" id="{FC9C4F33-E795-45D3-8A54-9047A83C4404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385" name="TextBox 3384">
          <a:extLst>
            <a:ext uri="{FF2B5EF4-FFF2-40B4-BE49-F238E27FC236}">
              <a16:creationId xmlns:a16="http://schemas.microsoft.com/office/drawing/2014/main" id="{4D6AF2B8-F1B3-4829-956E-EED0B21616DC}"/>
            </a:ext>
          </a:extLst>
        </xdr:cNvPr>
        <xdr:cNvSpPr txBox="1"/>
      </xdr:nvSpPr>
      <xdr:spPr>
        <a:xfrm>
          <a:off x="16668750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386" name="TextBox 3385">
          <a:extLst>
            <a:ext uri="{FF2B5EF4-FFF2-40B4-BE49-F238E27FC236}">
              <a16:creationId xmlns:a16="http://schemas.microsoft.com/office/drawing/2014/main" id="{37FBC626-2230-4FF0-A1E4-3AF465489D95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387" name="TextBox 3386">
          <a:extLst>
            <a:ext uri="{FF2B5EF4-FFF2-40B4-BE49-F238E27FC236}">
              <a16:creationId xmlns:a16="http://schemas.microsoft.com/office/drawing/2014/main" id="{1DF60674-DF36-473D-8B75-8C6A280CE295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388" name="TextBox 3387">
          <a:extLst>
            <a:ext uri="{FF2B5EF4-FFF2-40B4-BE49-F238E27FC236}">
              <a16:creationId xmlns:a16="http://schemas.microsoft.com/office/drawing/2014/main" id="{D6F8EC83-F162-4C7D-9543-6377DE83C1E4}"/>
            </a:ext>
          </a:extLst>
        </xdr:cNvPr>
        <xdr:cNvSpPr txBox="1"/>
      </xdr:nvSpPr>
      <xdr:spPr>
        <a:xfrm>
          <a:off x="16668750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389" name="TextBox 3388">
          <a:extLst>
            <a:ext uri="{FF2B5EF4-FFF2-40B4-BE49-F238E27FC236}">
              <a16:creationId xmlns:a16="http://schemas.microsoft.com/office/drawing/2014/main" id="{1E75476D-3A17-453F-A6DE-14D0E77A811E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390" name="TextBox 3389">
          <a:extLst>
            <a:ext uri="{FF2B5EF4-FFF2-40B4-BE49-F238E27FC236}">
              <a16:creationId xmlns:a16="http://schemas.microsoft.com/office/drawing/2014/main" id="{AABED3C8-9F39-45CE-98F8-0345F9C7F5C3}"/>
            </a:ext>
          </a:extLst>
        </xdr:cNvPr>
        <xdr:cNvSpPr txBox="1"/>
      </xdr:nvSpPr>
      <xdr:spPr>
        <a:xfrm>
          <a:off x="16668750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391" name="TextBox 3390">
          <a:extLst>
            <a:ext uri="{FF2B5EF4-FFF2-40B4-BE49-F238E27FC236}">
              <a16:creationId xmlns:a16="http://schemas.microsoft.com/office/drawing/2014/main" id="{C8460DAF-7A8D-4E42-A811-000727DD0528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392" name="TextBox 3391">
          <a:extLst>
            <a:ext uri="{FF2B5EF4-FFF2-40B4-BE49-F238E27FC236}">
              <a16:creationId xmlns:a16="http://schemas.microsoft.com/office/drawing/2014/main" id="{34747E9A-C25C-4D9C-9546-862E61B94D9E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393" name="TextBox 3392">
          <a:extLst>
            <a:ext uri="{FF2B5EF4-FFF2-40B4-BE49-F238E27FC236}">
              <a16:creationId xmlns:a16="http://schemas.microsoft.com/office/drawing/2014/main" id="{E024F287-63DB-45F7-AF34-63B4A1F0737E}"/>
            </a:ext>
          </a:extLst>
        </xdr:cNvPr>
        <xdr:cNvSpPr txBox="1"/>
      </xdr:nvSpPr>
      <xdr:spPr>
        <a:xfrm>
          <a:off x="16668750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394" name="TextBox 3393">
          <a:extLst>
            <a:ext uri="{FF2B5EF4-FFF2-40B4-BE49-F238E27FC236}">
              <a16:creationId xmlns:a16="http://schemas.microsoft.com/office/drawing/2014/main" id="{C1D7F928-41D3-46EB-810C-FC2359FD56ED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395" name="TextBox 3394">
          <a:extLst>
            <a:ext uri="{FF2B5EF4-FFF2-40B4-BE49-F238E27FC236}">
              <a16:creationId xmlns:a16="http://schemas.microsoft.com/office/drawing/2014/main" id="{E2142A91-C8D7-43BE-A15A-343201422336}"/>
            </a:ext>
          </a:extLst>
        </xdr:cNvPr>
        <xdr:cNvSpPr txBox="1"/>
      </xdr:nvSpPr>
      <xdr:spPr>
        <a:xfrm>
          <a:off x="16668750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396" name="TextBox 3395">
          <a:extLst>
            <a:ext uri="{FF2B5EF4-FFF2-40B4-BE49-F238E27FC236}">
              <a16:creationId xmlns:a16="http://schemas.microsoft.com/office/drawing/2014/main" id="{03753C41-EC0E-4CA1-8017-331B60C1A7F0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397" name="TextBox 3396">
          <a:extLst>
            <a:ext uri="{FF2B5EF4-FFF2-40B4-BE49-F238E27FC236}">
              <a16:creationId xmlns:a16="http://schemas.microsoft.com/office/drawing/2014/main" id="{32F6E482-3AB7-476F-ADCE-CCB7D021BD43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398" name="TextBox 3397">
          <a:extLst>
            <a:ext uri="{FF2B5EF4-FFF2-40B4-BE49-F238E27FC236}">
              <a16:creationId xmlns:a16="http://schemas.microsoft.com/office/drawing/2014/main" id="{49676D57-D4D5-40AD-A19C-72FFCAD1156F}"/>
            </a:ext>
          </a:extLst>
        </xdr:cNvPr>
        <xdr:cNvSpPr txBox="1"/>
      </xdr:nvSpPr>
      <xdr:spPr>
        <a:xfrm>
          <a:off x="16668750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399" name="TextBox 3398">
          <a:extLst>
            <a:ext uri="{FF2B5EF4-FFF2-40B4-BE49-F238E27FC236}">
              <a16:creationId xmlns:a16="http://schemas.microsoft.com/office/drawing/2014/main" id="{B3F900F4-DC6A-43C0-A667-B0D0730FEA68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400" name="TextBox 3399">
          <a:extLst>
            <a:ext uri="{FF2B5EF4-FFF2-40B4-BE49-F238E27FC236}">
              <a16:creationId xmlns:a16="http://schemas.microsoft.com/office/drawing/2014/main" id="{46700746-9C90-4645-8F24-37EB696FAA13}"/>
            </a:ext>
          </a:extLst>
        </xdr:cNvPr>
        <xdr:cNvSpPr txBox="1"/>
      </xdr:nvSpPr>
      <xdr:spPr>
        <a:xfrm>
          <a:off x="16668750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401" name="TextBox 3400">
          <a:extLst>
            <a:ext uri="{FF2B5EF4-FFF2-40B4-BE49-F238E27FC236}">
              <a16:creationId xmlns:a16="http://schemas.microsoft.com/office/drawing/2014/main" id="{5CFD4CB2-841A-4760-BFE9-948C9E677772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402" name="TextBox 3401">
          <a:extLst>
            <a:ext uri="{FF2B5EF4-FFF2-40B4-BE49-F238E27FC236}">
              <a16:creationId xmlns:a16="http://schemas.microsoft.com/office/drawing/2014/main" id="{6C7E55D4-7824-4E57-86E9-E42321311B8F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403" name="TextBox 3402">
          <a:extLst>
            <a:ext uri="{FF2B5EF4-FFF2-40B4-BE49-F238E27FC236}">
              <a16:creationId xmlns:a16="http://schemas.microsoft.com/office/drawing/2014/main" id="{165DFED1-1759-4BAA-803F-F759DBA70F37}"/>
            </a:ext>
          </a:extLst>
        </xdr:cNvPr>
        <xdr:cNvSpPr txBox="1"/>
      </xdr:nvSpPr>
      <xdr:spPr>
        <a:xfrm>
          <a:off x="16668750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404" name="TextBox 3403">
          <a:extLst>
            <a:ext uri="{FF2B5EF4-FFF2-40B4-BE49-F238E27FC236}">
              <a16:creationId xmlns:a16="http://schemas.microsoft.com/office/drawing/2014/main" id="{4B9BF608-5296-4069-8596-7A122882C3B7}"/>
            </a:ext>
          </a:extLst>
        </xdr:cNvPr>
        <xdr:cNvSpPr txBox="1"/>
      </xdr:nvSpPr>
      <xdr:spPr>
        <a:xfrm>
          <a:off x="16668750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405" name="TextBox 3404">
          <a:extLst>
            <a:ext uri="{FF2B5EF4-FFF2-40B4-BE49-F238E27FC236}">
              <a16:creationId xmlns:a16="http://schemas.microsoft.com/office/drawing/2014/main" id="{68219BE4-ADC4-4A1A-B4D3-3A7369ABD8F8}"/>
            </a:ext>
          </a:extLst>
        </xdr:cNvPr>
        <xdr:cNvSpPr txBox="1"/>
      </xdr:nvSpPr>
      <xdr:spPr>
        <a:xfrm>
          <a:off x="16668750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406" name="TextBox 3405">
          <a:extLst>
            <a:ext uri="{FF2B5EF4-FFF2-40B4-BE49-F238E27FC236}">
              <a16:creationId xmlns:a16="http://schemas.microsoft.com/office/drawing/2014/main" id="{E7470AAD-EE84-44A4-8010-5CCCF981BF1A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407" name="TextBox 3406">
          <a:extLst>
            <a:ext uri="{FF2B5EF4-FFF2-40B4-BE49-F238E27FC236}">
              <a16:creationId xmlns:a16="http://schemas.microsoft.com/office/drawing/2014/main" id="{54606EA4-FAAD-4309-BFDE-AAD6AAC84919}"/>
            </a:ext>
          </a:extLst>
        </xdr:cNvPr>
        <xdr:cNvSpPr txBox="1"/>
      </xdr:nvSpPr>
      <xdr:spPr>
        <a:xfrm>
          <a:off x="16668750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408" name="TextBox 3407">
          <a:extLst>
            <a:ext uri="{FF2B5EF4-FFF2-40B4-BE49-F238E27FC236}">
              <a16:creationId xmlns:a16="http://schemas.microsoft.com/office/drawing/2014/main" id="{676F0591-2287-493E-A35F-C9101A020690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409" name="TextBox 3408">
          <a:extLst>
            <a:ext uri="{FF2B5EF4-FFF2-40B4-BE49-F238E27FC236}">
              <a16:creationId xmlns:a16="http://schemas.microsoft.com/office/drawing/2014/main" id="{FFDC14D2-9ED8-4C9D-A991-9D425D39E827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410" name="TextBox 3409">
          <a:extLst>
            <a:ext uri="{FF2B5EF4-FFF2-40B4-BE49-F238E27FC236}">
              <a16:creationId xmlns:a16="http://schemas.microsoft.com/office/drawing/2014/main" id="{F77FD57A-3E26-42A5-A32B-4A0A60EDB9C7}"/>
            </a:ext>
          </a:extLst>
        </xdr:cNvPr>
        <xdr:cNvSpPr txBox="1"/>
      </xdr:nvSpPr>
      <xdr:spPr>
        <a:xfrm>
          <a:off x="16668750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411" name="TextBox 3410">
          <a:extLst>
            <a:ext uri="{FF2B5EF4-FFF2-40B4-BE49-F238E27FC236}">
              <a16:creationId xmlns:a16="http://schemas.microsoft.com/office/drawing/2014/main" id="{12F27170-864A-440F-90DC-B9981FC7C575}"/>
            </a:ext>
          </a:extLst>
        </xdr:cNvPr>
        <xdr:cNvSpPr txBox="1"/>
      </xdr:nvSpPr>
      <xdr:spPr>
        <a:xfrm>
          <a:off x="16668750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412" name="TextBox 3411">
          <a:extLst>
            <a:ext uri="{FF2B5EF4-FFF2-40B4-BE49-F238E27FC236}">
              <a16:creationId xmlns:a16="http://schemas.microsoft.com/office/drawing/2014/main" id="{002A37D4-6912-48A4-936E-BA1005F6D5C8}"/>
            </a:ext>
          </a:extLst>
        </xdr:cNvPr>
        <xdr:cNvSpPr txBox="1"/>
      </xdr:nvSpPr>
      <xdr:spPr>
        <a:xfrm>
          <a:off x="16668750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413" name="TextBox 3412">
          <a:extLst>
            <a:ext uri="{FF2B5EF4-FFF2-40B4-BE49-F238E27FC236}">
              <a16:creationId xmlns:a16="http://schemas.microsoft.com/office/drawing/2014/main" id="{6B3A84E7-34C2-4916-B825-55D19F89D221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414" name="TextBox 3413">
          <a:extLst>
            <a:ext uri="{FF2B5EF4-FFF2-40B4-BE49-F238E27FC236}">
              <a16:creationId xmlns:a16="http://schemas.microsoft.com/office/drawing/2014/main" id="{27757EF0-DDDD-49F1-B52F-58B86BB8325D}"/>
            </a:ext>
          </a:extLst>
        </xdr:cNvPr>
        <xdr:cNvSpPr txBox="1"/>
      </xdr:nvSpPr>
      <xdr:spPr>
        <a:xfrm>
          <a:off x="16668750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415" name="TextBox 3414">
          <a:extLst>
            <a:ext uri="{FF2B5EF4-FFF2-40B4-BE49-F238E27FC236}">
              <a16:creationId xmlns:a16="http://schemas.microsoft.com/office/drawing/2014/main" id="{EB2F5127-696E-4608-A535-A48C634D29D8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416" name="TextBox 3415">
          <a:extLst>
            <a:ext uri="{FF2B5EF4-FFF2-40B4-BE49-F238E27FC236}">
              <a16:creationId xmlns:a16="http://schemas.microsoft.com/office/drawing/2014/main" id="{0F80EFF0-82B1-4E76-86DD-6FFEBAC1109A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417" name="TextBox 3416">
          <a:extLst>
            <a:ext uri="{FF2B5EF4-FFF2-40B4-BE49-F238E27FC236}">
              <a16:creationId xmlns:a16="http://schemas.microsoft.com/office/drawing/2014/main" id="{3974959B-24BB-4C53-AB54-39D4166BEF8F}"/>
            </a:ext>
          </a:extLst>
        </xdr:cNvPr>
        <xdr:cNvSpPr txBox="1"/>
      </xdr:nvSpPr>
      <xdr:spPr>
        <a:xfrm>
          <a:off x="16668750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418" name="TextBox 3417">
          <a:extLst>
            <a:ext uri="{FF2B5EF4-FFF2-40B4-BE49-F238E27FC236}">
              <a16:creationId xmlns:a16="http://schemas.microsoft.com/office/drawing/2014/main" id="{B9C4A61B-ECF3-4094-AF08-D22FF414C3FC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419" name="TextBox 3418">
          <a:extLst>
            <a:ext uri="{FF2B5EF4-FFF2-40B4-BE49-F238E27FC236}">
              <a16:creationId xmlns:a16="http://schemas.microsoft.com/office/drawing/2014/main" id="{CD05D3FB-E057-46CA-971A-E753584A23DE}"/>
            </a:ext>
          </a:extLst>
        </xdr:cNvPr>
        <xdr:cNvSpPr txBox="1"/>
      </xdr:nvSpPr>
      <xdr:spPr>
        <a:xfrm>
          <a:off x="16668750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420" name="TextBox 3419">
          <a:extLst>
            <a:ext uri="{FF2B5EF4-FFF2-40B4-BE49-F238E27FC236}">
              <a16:creationId xmlns:a16="http://schemas.microsoft.com/office/drawing/2014/main" id="{1816D6E8-C2BC-4D65-BBC5-2ABCD70CDDBE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421" name="TextBox 3420">
          <a:extLst>
            <a:ext uri="{FF2B5EF4-FFF2-40B4-BE49-F238E27FC236}">
              <a16:creationId xmlns:a16="http://schemas.microsoft.com/office/drawing/2014/main" id="{B10938EC-0699-484C-B3E9-F9CC49C3E87F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422" name="TextBox 3421">
          <a:extLst>
            <a:ext uri="{FF2B5EF4-FFF2-40B4-BE49-F238E27FC236}">
              <a16:creationId xmlns:a16="http://schemas.microsoft.com/office/drawing/2014/main" id="{D42EE06C-31CD-46CD-BBD4-EC00EED05CAE}"/>
            </a:ext>
          </a:extLst>
        </xdr:cNvPr>
        <xdr:cNvSpPr txBox="1"/>
      </xdr:nvSpPr>
      <xdr:spPr>
        <a:xfrm>
          <a:off x="16668750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423" name="TextBox 3422">
          <a:extLst>
            <a:ext uri="{FF2B5EF4-FFF2-40B4-BE49-F238E27FC236}">
              <a16:creationId xmlns:a16="http://schemas.microsoft.com/office/drawing/2014/main" id="{CBEE2C63-93C2-4D9D-814B-5EC7446662AE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424" name="TextBox 3423">
          <a:extLst>
            <a:ext uri="{FF2B5EF4-FFF2-40B4-BE49-F238E27FC236}">
              <a16:creationId xmlns:a16="http://schemas.microsoft.com/office/drawing/2014/main" id="{449ECE49-65AD-4253-B665-56FFA6903481}"/>
            </a:ext>
          </a:extLst>
        </xdr:cNvPr>
        <xdr:cNvSpPr txBox="1"/>
      </xdr:nvSpPr>
      <xdr:spPr>
        <a:xfrm>
          <a:off x="16668750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425" name="TextBox 3424">
          <a:extLst>
            <a:ext uri="{FF2B5EF4-FFF2-40B4-BE49-F238E27FC236}">
              <a16:creationId xmlns:a16="http://schemas.microsoft.com/office/drawing/2014/main" id="{5B035925-F249-4E14-8BBA-1E3F47EAE621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426" name="TextBox 3425">
          <a:extLst>
            <a:ext uri="{FF2B5EF4-FFF2-40B4-BE49-F238E27FC236}">
              <a16:creationId xmlns:a16="http://schemas.microsoft.com/office/drawing/2014/main" id="{F61BEDD4-1CF6-4C12-BAE7-F775A83BE0E6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427" name="TextBox 3426">
          <a:extLst>
            <a:ext uri="{FF2B5EF4-FFF2-40B4-BE49-F238E27FC236}">
              <a16:creationId xmlns:a16="http://schemas.microsoft.com/office/drawing/2014/main" id="{0F2B7558-8B92-4D06-9E89-181E9891EE86}"/>
            </a:ext>
          </a:extLst>
        </xdr:cNvPr>
        <xdr:cNvSpPr txBox="1"/>
      </xdr:nvSpPr>
      <xdr:spPr>
        <a:xfrm>
          <a:off x="16668750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428" name="TextBox 3427">
          <a:extLst>
            <a:ext uri="{FF2B5EF4-FFF2-40B4-BE49-F238E27FC236}">
              <a16:creationId xmlns:a16="http://schemas.microsoft.com/office/drawing/2014/main" id="{463A4E32-6B6F-4872-AA8F-183C461C9F6D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429" name="TextBox 3428">
          <a:extLst>
            <a:ext uri="{FF2B5EF4-FFF2-40B4-BE49-F238E27FC236}">
              <a16:creationId xmlns:a16="http://schemas.microsoft.com/office/drawing/2014/main" id="{CB4773D9-87A8-4589-887F-ED72976ECB81}"/>
            </a:ext>
          </a:extLst>
        </xdr:cNvPr>
        <xdr:cNvSpPr txBox="1"/>
      </xdr:nvSpPr>
      <xdr:spPr>
        <a:xfrm>
          <a:off x="16668750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430" name="TextBox 3429">
          <a:extLst>
            <a:ext uri="{FF2B5EF4-FFF2-40B4-BE49-F238E27FC236}">
              <a16:creationId xmlns:a16="http://schemas.microsoft.com/office/drawing/2014/main" id="{8465DB15-3BAB-4450-8819-C96E67DCD868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431" name="TextBox 3430">
          <a:extLst>
            <a:ext uri="{FF2B5EF4-FFF2-40B4-BE49-F238E27FC236}">
              <a16:creationId xmlns:a16="http://schemas.microsoft.com/office/drawing/2014/main" id="{83D0875F-F4DD-418A-B3CF-1BB9C9A04594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432" name="TextBox 3431">
          <a:extLst>
            <a:ext uri="{FF2B5EF4-FFF2-40B4-BE49-F238E27FC236}">
              <a16:creationId xmlns:a16="http://schemas.microsoft.com/office/drawing/2014/main" id="{19A64FBA-7FEA-42C3-9BCC-C78B79DFF3A5}"/>
            </a:ext>
          </a:extLst>
        </xdr:cNvPr>
        <xdr:cNvSpPr txBox="1"/>
      </xdr:nvSpPr>
      <xdr:spPr>
        <a:xfrm>
          <a:off x="16668750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433" name="TextBox 3432">
          <a:extLst>
            <a:ext uri="{FF2B5EF4-FFF2-40B4-BE49-F238E27FC236}">
              <a16:creationId xmlns:a16="http://schemas.microsoft.com/office/drawing/2014/main" id="{16CCCCAE-FB92-4DA1-AA91-6D73CF28F259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434" name="TextBox 3433">
          <a:extLst>
            <a:ext uri="{FF2B5EF4-FFF2-40B4-BE49-F238E27FC236}">
              <a16:creationId xmlns:a16="http://schemas.microsoft.com/office/drawing/2014/main" id="{11C28A99-8DB4-4551-B2EF-750E609996DD}"/>
            </a:ext>
          </a:extLst>
        </xdr:cNvPr>
        <xdr:cNvSpPr txBox="1"/>
      </xdr:nvSpPr>
      <xdr:spPr>
        <a:xfrm>
          <a:off x="16668750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435" name="TextBox 3434">
          <a:extLst>
            <a:ext uri="{FF2B5EF4-FFF2-40B4-BE49-F238E27FC236}">
              <a16:creationId xmlns:a16="http://schemas.microsoft.com/office/drawing/2014/main" id="{5129ECD8-FE2B-4F94-84FE-8504A5B6B7BE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436" name="TextBox 3435">
          <a:extLst>
            <a:ext uri="{FF2B5EF4-FFF2-40B4-BE49-F238E27FC236}">
              <a16:creationId xmlns:a16="http://schemas.microsoft.com/office/drawing/2014/main" id="{09FBC800-AA68-4D1F-B08F-2D6842142B50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437" name="TextBox 3436">
          <a:extLst>
            <a:ext uri="{FF2B5EF4-FFF2-40B4-BE49-F238E27FC236}">
              <a16:creationId xmlns:a16="http://schemas.microsoft.com/office/drawing/2014/main" id="{DC2DD13E-3EE3-46F3-B92D-12FD01E45638}"/>
            </a:ext>
          </a:extLst>
        </xdr:cNvPr>
        <xdr:cNvSpPr txBox="1"/>
      </xdr:nvSpPr>
      <xdr:spPr>
        <a:xfrm>
          <a:off x="16668750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438" name="TextBox 3437">
          <a:extLst>
            <a:ext uri="{FF2B5EF4-FFF2-40B4-BE49-F238E27FC236}">
              <a16:creationId xmlns:a16="http://schemas.microsoft.com/office/drawing/2014/main" id="{32DD2ECA-F469-441B-AE60-B1F0A5CB7AF0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439" name="TextBox 3438">
          <a:extLst>
            <a:ext uri="{FF2B5EF4-FFF2-40B4-BE49-F238E27FC236}">
              <a16:creationId xmlns:a16="http://schemas.microsoft.com/office/drawing/2014/main" id="{96E77ED1-A17B-4C31-A1FF-11558E786D79}"/>
            </a:ext>
          </a:extLst>
        </xdr:cNvPr>
        <xdr:cNvSpPr txBox="1"/>
      </xdr:nvSpPr>
      <xdr:spPr>
        <a:xfrm>
          <a:off x="16668750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440" name="TextBox 3439">
          <a:extLst>
            <a:ext uri="{FF2B5EF4-FFF2-40B4-BE49-F238E27FC236}">
              <a16:creationId xmlns:a16="http://schemas.microsoft.com/office/drawing/2014/main" id="{7A9A293A-89ED-4037-A118-1FE24117F322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441" name="TextBox 3440">
          <a:extLst>
            <a:ext uri="{FF2B5EF4-FFF2-40B4-BE49-F238E27FC236}">
              <a16:creationId xmlns:a16="http://schemas.microsoft.com/office/drawing/2014/main" id="{E7DA6738-DAB2-4E8E-912A-541502958C7B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442" name="TextBox 3441">
          <a:extLst>
            <a:ext uri="{FF2B5EF4-FFF2-40B4-BE49-F238E27FC236}">
              <a16:creationId xmlns:a16="http://schemas.microsoft.com/office/drawing/2014/main" id="{710F7CAE-77F5-4389-BB71-81309391AE24}"/>
            </a:ext>
          </a:extLst>
        </xdr:cNvPr>
        <xdr:cNvSpPr txBox="1"/>
      </xdr:nvSpPr>
      <xdr:spPr>
        <a:xfrm>
          <a:off x="16668750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443" name="TextBox 3442">
          <a:extLst>
            <a:ext uri="{FF2B5EF4-FFF2-40B4-BE49-F238E27FC236}">
              <a16:creationId xmlns:a16="http://schemas.microsoft.com/office/drawing/2014/main" id="{8769F9C9-C5A3-44C0-A8FD-5D609A587D03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444" name="TextBox 3443">
          <a:extLst>
            <a:ext uri="{FF2B5EF4-FFF2-40B4-BE49-F238E27FC236}">
              <a16:creationId xmlns:a16="http://schemas.microsoft.com/office/drawing/2014/main" id="{D15DF11A-D310-412A-A7C9-AC8BC8EE9ED1}"/>
            </a:ext>
          </a:extLst>
        </xdr:cNvPr>
        <xdr:cNvSpPr txBox="1"/>
      </xdr:nvSpPr>
      <xdr:spPr>
        <a:xfrm>
          <a:off x="16668750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445" name="TextBox 3444">
          <a:extLst>
            <a:ext uri="{FF2B5EF4-FFF2-40B4-BE49-F238E27FC236}">
              <a16:creationId xmlns:a16="http://schemas.microsoft.com/office/drawing/2014/main" id="{BF9133DE-4A7D-46B9-8319-8CDBA053621D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446" name="TextBox 3445">
          <a:extLst>
            <a:ext uri="{FF2B5EF4-FFF2-40B4-BE49-F238E27FC236}">
              <a16:creationId xmlns:a16="http://schemas.microsoft.com/office/drawing/2014/main" id="{3E8FE514-0EB8-4228-AA98-D3F8D41E777D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16</xdr:col>
      <xdr:colOff>6350</xdr:colOff>
      <xdr:row>0</xdr:row>
      <xdr:rowOff>0</xdr:rowOff>
    </xdr:from>
    <xdr:ext cx="65" cy="210500"/>
    <xdr:sp macro="" textlink="">
      <xdr:nvSpPr>
        <xdr:cNvPr id="3447" name="TextBox 3446">
          <a:extLst>
            <a:ext uri="{FF2B5EF4-FFF2-40B4-BE49-F238E27FC236}">
              <a16:creationId xmlns:a16="http://schemas.microsoft.com/office/drawing/2014/main" id="{739E98E0-1851-4CFD-B191-E411B2149595}"/>
            </a:ext>
          </a:extLst>
        </xdr:cNvPr>
        <xdr:cNvSpPr txBox="1"/>
      </xdr:nvSpPr>
      <xdr:spPr>
        <a:xfrm>
          <a:off x="1713230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16</xdr:col>
      <xdr:colOff>6350</xdr:colOff>
      <xdr:row>0</xdr:row>
      <xdr:rowOff>0</xdr:rowOff>
    </xdr:from>
    <xdr:ext cx="65" cy="209981"/>
    <xdr:sp macro="" textlink="">
      <xdr:nvSpPr>
        <xdr:cNvPr id="3448" name="TextBox 3447">
          <a:extLst>
            <a:ext uri="{FF2B5EF4-FFF2-40B4-BE49-F238E27FC236}">
              <a16:creationId xmlns:a16="http://schemas.microsoft.com/office/drawing/2014/main" id="{E1ED2A84-9E5C-435F-A67E-B4A0DD79125C}"/>
            </a:ext>
          </a:extLst>
        </xdr:cNvPr>
        <xdr:cNvSpPr txBox="1"/>
      </xdr:nvSpPr>
      <xdr:spPr>
        <a:xfrm>
          <a:off x="17132300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16</xdr:col>
      <xdr:colOff>6350</xdr:colOff>
      <xdr:row>0</xdr:row>
      <xdr:rowOff>0</xdr:rowOff>
    </xdr:from>
    <xdr:ext cx="65" cy="210500"/>
    <xdr:sp macro="" textlink="">
      <xdr:nvSpPr>
        <xdr:cNvPr id="3449" name="TextBox 3448">
          <a:extLst>
            <a:ext uri="{FF2B5EF4-FFF2-40B4-BE49-F238E27FC236}">
              <a16:creationId xmlns:a16="http://schemas.microsoft.com/office/drawing/2014/main" id="{78D65B89-9776-4457-8968-B76677DA8D37}"/>
            </a:ext>
          </a:extLst>
        </xdr:cNvPr>
        <xdr:cNvSpPr txBox="1"/>
      </xdr:nvSpPr>
      <xdr:spPr>
        <a:xfrm>
          <a:off x="1713230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16</xdr:col>
      <xdr:colOff>6350</xdr:colOff>
      <xdr:row>0</xdr:row>
      <xdr:rowOff>0</xdr:rowOff>
    </xdr:from>
    <xdr:ext cx="65" cy="210500"/>
    <xdr:sp macro="" textlink="">
      <xdr:nvSpPr>
        <xdr:cNvPr id="3450" name="TextBox 3449">
          <a:extLst>
            <a:ext uri="{FF2B5EF4-FFF2-40B4-BE49-F238E27FC236}">
              <a16:creationId xmlns:a16="http://schemas.microsoft.com/office/drawing/2014/main" id="{B6CC6907-D280-49DF-8AC9-72C4AFD1F90B}"/>
            </a:ext>
          </a:extLst>
        </xdr:cNvPr>
        <xdr:cNvSpPr txBox="1"/>
      </xdr:nvSpPr>
      <xdr:spPr>
        <a:xfrm>
          <a:off x="1713230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451" name="TextBox 3450">
          <a:extLst>
            <a:ext uri="{FF2B5EF4-FFF2-40B4-BE49-F238E27FC236}">
              <a16:creationId xmlns:a16="http://schemas.microsoft.com/office/drawing/2014/main" id="{C40F655D-2B0E-4AE5-B5F0-EB0EF98DF47F}"/>
            </a:ext>
          </a:extLst>
        </xdr:cNvPr>
        <xdr:cNvSpPr txBox="1"/>
      </xdr:nvSpPr>
      <xdr:spPr>
        <a:xfrm>
          <a:off x="16668750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452" name="TextBox 3451">
          <a:extLst>
            <a:ext uri="{FF2B5EF4-FFF2-40B4-BE49-F238E27FC236}">
              <a16:creationId xmlns:a16="http://schemas.microsoft.com/office/drawing/2014/main" id="{445693D1-7CC9-40A1-9302-15FBA6D8BCCD}"/>
            </a:ext>
          </a:extLst>
        </xdr:cNvPr>
        <xdr:cNvSpPr txBox="1"/>
      </xdr:nvSpPr>
      <xdr:spPr>
        <a:xfrm>
          <a:off x="16668750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453" name="TextBox 3452">
          <a:extLst>
            <a:ext uri="{FF2B5EF4-FFF2-40B4-BE49-F238E27FC236}">
              <a16:creationId xmlns:a16="http://schemas.microsoft.com/office/drawing/2014/main" id="{3A489E8C-0930-4C8D-A8C7-325509A205DF}"/>
            </a:ext>
          </a:extLst>
        </xdr:cNvPr>
        <xdr:cNvSpPr txBox="1"/>
      </xdr:nvSpPr>
      <xdr:spPr>
        <a:xfrm>
          <a:off x="16668750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454" name="TextBox 3453">
          <a:extLst>
            <a:ext uri="{FF2B5EF4-FFF2-40B4-BE49-F238E27FC236}">
              <a16:creationId xmlns:a16="http://schemas.microsoft.com/office/drawing/2014/main" id="{239C461F-5378-4163-8900-ACEFDEBC5E62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455" name="TextBox 3454">
          <a:extLst>
            <a:ext uri="{FF2B5EF4-FFF2-40B4-BE49-F238E27FC236}">
              <a16:creationId xmlns:a16="http://schemas.microsoft.com/office/drawing/2014/main" id="{D8D5E57B-2CF7-47CC-885C-5350044B9730}"/>
            </a:ext>
          </a:extLst>
        </xdr:cNvPr>
        <xdr:cNvSpPr txBox="1"/>
      </xdr:nvSpPr>
      <xdr:spPr>
        <a:xfrm>
          <a:off x="16668750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456" name="TextBox 3455">
          <a:extLst>
            <a:ext uri="{FF2B5EF4-FFF2-40B4-BE49-F238E27FC236}">
              <a16:creationId xmlns:a16="http://schemas.microsoft.com/office/drawing/2014/main" id="{C3E1DD1E-4ECC-4699-BCAB-A32DF1C7FDD7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457" name="TextBox 3456">
          <a:extLst>
            <a:ext uri="{FF2B5EF4-FFF2-40B4-BE49-F238E27FC236}">
              <a16:creationId xmlns:a16="http://schemas.microsoft.com/office/drawing/2014/main" id="{39BABF81-0721-41F4-A6A3-2391B6034A8A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458" name="TextBox 3457">
          <a:extLst>
            <a:ext uri="{FF2B5EF4-FFF2-40B4-BE49-F238E27FC236}">
              <a16:creationId xmlns:a16="http://schemas.microsoft.com/office/drawing/2014/main" id="{FAFBEE26-DF29-4F85-8FBB-19ADEB92C580}"/>
            </a:ext>
          </a:extLst>
        </xdr:cNvPr>
        <xdr:cNvSpPr txBox="1"/>
      </xdr:nvSpPr>
      <xdr:spPr>
        <a:xfrm>
          <a:off x="16668750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459" name="TextBox 3458">
          <a:extLst>
            <a:ext uri="{FF2B5EF4-FFF2-40B4-BE49-F238E27FC236}">
              <a16:creationId xmlns:a16="http://schemas.microsoft.com/office/drawing/2014/main" id="{3C9CFD8E-4F2B-4A98-9C07-A041A839E3D2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460" name="TextBox 3459">
          <a:extLst>
            <a:ext uri="{FF2B5EF4-FFF2-40B4-BE49-F238E27FC236}">
              <a16:creationId xmlns:a16="http://schemas.microsoft.com/office/drawing/2014/main" id="{91E95AA8-C599-43CC-9D14-7018BB97D576}"/>
            </a:ext>
          </a:extLst>
        </xdr:cNvPr>
        <xdr:cNvSpPr txBox="1"/>
      </xdr:nvSpPr>
      <xdr:spPr>
        <a:xfrm>
          <a:off x="16668750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461" name="TextBox 3460">
          <a:extLst>
            <a:ext uri="{FF2B5EF4-FFF2-40B4-BE49-F238E27FC236}">
              <a16:creationId xmlns:a16="http://schemas.microsoft.com/office/drawing/2014/main" id="{64BF2A52-D20A-46F2-99A4-410A7DFC71A5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462" name="TextBox 3461">
          <a:extLst>
            <a:ext uri="{FF2B5EF4-FFF2-40B4-BE49-F238E27FC236}">
              <a16:creationId xmlns:a16="http://schemas.microsoft.com/office/drawing/2014/main" id="{A7B8A1B2-DA33-4ED1-A44B-5D49FB9D73A2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463" name="TextBox 3462">
          <a:extLst>
            <a:ext uri="{FF2B5EF4-FFF2-40B4-BE49-F238E27FC236}">
              <a16:creationId xmlns:a16="http://schemas.microsoft.com/office/drawing/2014/main" id="{7F6168EB-F1B4-447B-92B2-301C6777C3A6}"/>
            </a:ext>
          </a:extLst>
        </xdr:cNvPr>
        <xdr:cNvSpPr txBox="1"/>
      </xdr:nvSpPr>
      <xdr:spPr>
        <a:xfrm>
          <a:off x="16668750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464" name="TextBox 3463">
          <a:extLst>
            <a:ext uri="{FF2B5EF4-FFF2-40B4-BE49-F238E27FC236}">
              <a16:creationId xmlns:a16="http://schemas.microsoft.com/office/drawing/2014/main" id="{0CA55630-13DC-4032-8100-E3035E3DC811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465" name="TextBox 3464">
          <a:extLst>
            <a:ext uri="{FF2B5EF4-FFF2-40B4-BE49-F238E27FC236}">
              <a16:creationId xmlns:a16="http://schemas.microsoft.com/office/drawing/2014/main" id="{8978459E-41C2-4704-B3A0-ABCCCCA70C4E}"/>
            </a:ext>
          </a:extLst>
        </xdr:cNvPr>
        <xdr:cNvSpPr txBox="1"/>
      </xdr:nvSpPr>
      <xdr:spPr>
        <a:xfrm>
          <a:off x="16668750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466" name="TextBox 3465">
          <a:extLst>
            <a:ext uri="{FF2B5EF4-FFF2-40B4-BE49-F238E27FC236}">
              <a16:creationId xmlns:a16="http://schemas.microsoft.com/office/drawing/2014/main" id="{DC133DA0-3456-45E6-B155-BF738BBCBEE6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467" name="TextBox 3466">
          <a:extLst>
            <a:ext uri="{FF2B5EF4-FFF2-40B4-BE49-F238E27FC236}">
              <a16:creationId xmlns:a16="http://schemas.microsoft.com/office/drawing/2014/main" id="{4AB36522-90DA-4062-85A0-3878851C7A64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468" name="TextBox 3467">
          <a:extLst>
            <a:ext uri="{FF2B5EF4-FFF2-40B4-BE49-F238E27FC236}">
              <a16:creationId xmlns:a16="http://schemas.microsoft.com/office/drawing/2014/main" id="{E7F2FC9B-6920-443D-8882-9EABCA5332E6}"/>
            </a:ext>
          </a:extLst>
        </xdr:cNvPr>
        <xdr:cNvSpPr txBox="1"/>
      </xdr:nvSpPr>
      <xdr:spPr>
        <a:xfrm>
          <a:off x="16668750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469" name="TextBox 3468">
          <a:extLst>
            <a:ext uri="{FF2B5EF4-FFF2-40B4-BE49-F238E27FC236}">
              <a16:creationId xmlns:a16="http://schemas.microsoft.com/office/drawing/2014/main" id="{1F9E93D4-61CE-4AFC-B457-7DFADE17A032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470" name="TextBox 3469">
          <a:extLst>
            <a:ext uri="{FF2B5EF4-FFF2-40B4-BE49-F238E27FC236}">
              <a16:creationId xmlns:a16="http://schemas.microsoft.com/office/drawing/2014/main" id="{D3D295C9-33B7-40D9-96C3-A615638C9573}"/>
            </a:ext>
          </a:extLst>
        </xdr:cNvPr>
        <xdr:cNvSpPr txBox="1"/>
      </xdr:nvSpPr>
      <xdr:spPr>
        <a:xfrm>
          <a:off x="16668750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471" name="TextBox 3470">
          <a:extLst>
            <a:ext uri="{FF2B5EF4-FFF2-40B4-BE49-F238E27FC236}">
              <a16:creationId xmlns:a16="http://schemas.microsoft.com/office/drawing/2014/main" id="{672F4F06-7BD0-4DB7-867C-3C0783E00931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472" name="TextBox 3471">
          <a:extLst>
            <a:ext uri="{FF2B5EF4-FFF2-40B4-BE49-F238E27FC236}">
              <a16:creationId xmlns:a16="http://schemas.microsoft.com/office/drawing/2014/main" id="{FE38267C-CDDC-402E-AC43-483B4C169A9A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473" name="TextBox 3472">
          <a:extLst>
            <a:ext uri="{FF2B5EF4-FFF2-40B4-BE49-F238E27FC236}">
              <a16:creationId xmlns:a16="http://schemas.microsoft.com/office/drawing/2014/main" id="{4F11E0C3-3EE8-4E14-ACD1-C9E8DA22BD8D}"/>
            </a:ext>
          </a:extLst>
        </xdr:cNvPr>
        <xdr:cNvSpPr txBox="1"/>
      </xdr:nvSpPr>
      <xdr:spPr>
        <a:xfrm>
          <a:off x="16668750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474" name="TextBox 3473">
          <a:extLst>
            <a:ext uri="{FF2B5EF4-FFF2-40B4-BE49-F238E27FC236}">
              <a16:creationId xmlns:a16="http://schemas.microsoft.com/office/drawing/2014/main" id="{58E2B1BD-6798-4C8D-8EC1-2BF689A4E1A4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475" name="TextBox 3474">
          <a:extLst>
            <a:ext uri="{FF2B5EF4-FFF2-40B4-BE49-F238E27FC236}">
              <a16:creationId xmlns:a16="http://schemas.microsoft.com/office/drawing/2014/main" id="{8A1D6474-4894-41E5-8B7D-6F562D661529}"/>
            </a:ext>
          </a:extLst>
        </xdr:cNvPr>
        <xdr:cNvSpPr txBox="1"/>
      </xdr:nvSpPr>
      <xdr:spPr>
        <a:xfrm>
          <a:off x="16668750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476" name="TextBox 3475">
          <a:extLst>
            <a:ext uri="{FF2B5EF4-FFF2-40B4-BE49-F238E27FC236}">
              <a16:creationId xmlns:a16="http://schemas.microsoft.com/office/drawing/2014/main" id="{8153FB64-4A43-4F01-BCBA-E2FBEE8742F9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477" name="TextBox 3476">
          <a:extLst>
            <a:ext uri="{FF2B5EF4-FFF2-40B4-BE49-F238E27FC236}">
              <a16:creationId xmlns:a16="http://schemas.microsoft.com/office/drawing/2014/main" id="{65E05D2D-A2DC-4971-9D93-252C25A47D17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478" name="TextBox 3477">
          <a:extLst>
            <a:ext uri="{FF2B5EF4-FFF2-40B4-BE49-F238E27FC236}">
              <a16:creationId xmlns:a16="http://schemas.microsoft.com/office/drawing/2014/main" id="{EBF5B611-9B78-4717-A14B-B3074E4D3C75}"/>
            </a:ext>
          </a:extLst>
        </xdr:cNvPr>
        <xdr:cNvSpPr txBox="1"/>
      </xdr:nvSpPr>
      <xdr:spPr>
        <a:xfrm>
          <a:off x="16668750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479" name="TextBox 3478">
          <a:extLst>
            <a:ext uri="{FF2B5EF4-FFF2-40B4-BE49-F238E27FC236}">
              <a16:creationId xmlns:a16="http://schemas.microsoft.com/office/drawing/2014/main" id="{279FCF67-ABD7-40DE-9940-23F3789007F8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480" name="TextBox 3479">
          <a:extLst>
            <a:ext uri="{FF2B5EF4-FFF2-40B4-BE49-F238E27FC236}">
              <a16:creationId xmlns:a16="http://schemas.microsoft.com/office/drawing/2014/main" id="{194E19EE-11BA-4B7F-B429-008B85E240ED}"/>
            </a:ext>
          </a:extLst>
        </xdr:cNvPr>
        <xdr:cNvSpPr txBox="1"/>
      </xdr:nvSpPr>
      <xdr:spPr>
        <a:xfrm>
          <a:off x="16668750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481" name="TextBox 3480">
          <a:extLst>
            <a:ext uri="{FF2B5EF4-FFF2-40B4-BE49-F238E27FC236}">
              <a16:creationId xmlns:a16="http://schemas.microsoft.com/office/drawing/2014/main" id="{03A3AA52-6135-4CB9-BE17-983CEB84002D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482" name="TextBox 3481">
          <a:extLst>
            <a:ext uri="{FF2B5EF4-FFF2-40B4-BE49-F238E27FC236}">
              <a16:creationId xmlns:a16="http://schemas.microsoft.com/office/drawing/2014/main" id="{8744D64F-3B9C-4A4D-B2EB-74AECEA96FFA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483" name="TextBox 3482">
          <a:extLst>
            <a:ext uri="{FF2B5EF4-FFF2-40B4-BE49-F238E27FC236}">
              <a16:creationId xmlns:a16="http://schemas.microsoft.com/office/drawing/2014/main" id="{7D3A1F05-667A-4F80-BB34-1974674A0914}"/>
            </a:ext>
          </a:extLst>
        </xdr:cNvPr>
        <xdr:cNvSpPr txBox="1"/>
      </xdr:nvSpPr>
      <xdr:spPr>
        <a:xfrm>
          <a:off x="16668750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484" name="TextBox 3483">
          <a:extLst>
            <a:ext uri="{FF2B5EF4-FFF2-40B4-BE49-F238E27FC236}">
              <a16:creationId xmlns:a16="http://schemas.microsoft.com/office/drawing/2014/main" id="{85FBB173-8BFC-4254-B8CA-457A1F39DBD6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485" name="TextBox 3484">
          <a:extLst>
            <a:ext uri="{FF2B5EF4-FFF2-40B4-BE49-F238E27FC236}">
              <a16:creationId xmlns:a16="http://schemas.microsoft.com/office/drawing/2014/main" id="{A36E6647-5220-4DB9-A34D-ED9D8A1A580F}"/>
            </a:ext>
          </a:extLst>
        </xdr:cNvPr>
        <xdr:cNvSpPr txBox="1"/>
      </xdr:nvSpPr>
      <xdr:spPr>
        <a:xfrm>
          <a:off x="16668750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486" name="TextBox 3485">
          <a:extLst>
            <a:ext uri="{FF2B5EF4-FFF2-40B4-BE49-F238E27FC236}">
              <a16:creationId xmlns:a16="http://schemas.microsoft.com/office/drawing/2014/main" id="{ADBF6B4B-8119-4F7A-9D3F-01428A038683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487" name="TextBox 3486">
          <a:extLst>
            <a:ext uri="{FF2B5EF4-FFF2-40B4-BE49-F238E27FC236}">
              <a16:creationId xmlns:a16="http://schemas.microsoft.com/office/drawing/2014/main" id="{793620E6-18C0-4AEA-B6C2-FC459108381E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488" name="TextBox 3487">
          <a:extLst>
            <a:ext uri="{FF2B5EF4-FFF2-40B4-BE49-F238E27FC236}">
              <a16:creationId xmlns:a16="http://schemas.microsoft.com/office/drawing/2014/main" id="{BFD4EC02-576B-486F-B096-D8D064A52A4D}"/>
            </a:ext>
          </a:extLst>
        </xdr:cNvPr>
        <xdr:cNvSpPr txBox="1"/>
      </xdr:nvSpPr>
      <xdr:spPr>
        <a:xfrm>
          <a:off x="16668750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489" name="TextBox 3488">
          <a:extLst>
            <a:ext uri="{FF2B5EF4-FFF2-40B4-BE49-F238E27FC236}">
              <a16:creationId xmlns:a16="http://schemas.microsoft.com/office/drawing/2014/main" id="{31E70DCD-F6E6-4FCE-A52A-28D3AE8E1DE3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490" name="TextBox 3489">
          <a:extLst>
            <a:ext uri="{FF2B5EF4-FFF2-40B4-BE49-F238E27FC236}">
              <a16:creationId xmlns:a16="http://schemas.microsoft.com/office/drawing/2014/main" id="{456EACB0-33BE-4CB7-986E-F90DA693E967}"/>
            </a:ext>
          </a:extLst>
        </xdr:cNvPr>
        <xdr:cNvSpPr txBox="1"/>
      </xdr:nvSpPr>
      <xdr:spPr>
        <a:xfrm>
          <a:off x="16668750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491" name="TextBox 3490">
          <a:extLst>
            <a:ext uri="{FF2B5EF4-FFF2-40B4-BE49-F238E27FC236}">
              <a16:creationId xmlns:a16="http://schemas.microsoft.com/office/drawing/2014/main" id="{65184627-95F4-493E-8EBE-25E68258CE66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492" name="TextBox 3491">
          <a:extLst>
            <a:ext uri="{FF2B5EF4-FFF2-40B4-BE49-F238E27FC236}">
              <a16:creationId xmlns:a16="http://schemas.microsoft.com/office/drawing/2014/main" id="{056E220C-B0F2-47FE-967E-F989EB475946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493" name="TextBox 3492">
          <a:extLst>
            <a:ext uri="{FF2B5EF4-FFF2-40B4-BE49-F238E27FC236}">
              <a16:creationId xmlns:a16="http://schemas.microsoft.com/office/drawing/2014/main" id="{D4B212A5-FBB3-46A4-A9A6-8924C497B619}"/>
            </a:ext>
          </a:extLst>
        </xdr:cNvPr>
        <xdr:cNvSpPr txBox="1"/>
      </xdr:nvSpPr>
      <xdr:spPr>
        <a:xfrm>
          <a:off x="16668750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494" name="TextBox 3493">
          <a:extLst>
            <a:ext uri="{FF2B5EF4-FFF2-40B4-BE49-F238E27FC236}">
              <a16:creationId xmlns:a16="http://schemas.microsoft.com/office/drawing/2014/main" id="{86785B56-5C7F-4707-8963-4BE84DFE0ECD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495" name="TextBox 3494">
          <a:extLst>
            <a:ext uri="{FF2B5EF4-FFF2-40B4-BE49-F238E27FC236}">
              <a16:creationId xmlns:a16="http://schemas.microsoft.com/office/drawing/2014/main" id="{41BC8B0D-C726-4E7F-AB8D-35DF6A85A0C3}"/>
            </a:ext>
          </a:extLst>
        </xdr:cNvPr>
        <xdr:cNvSpPr txBox="1"/>
      </xdr:nvSpPr>
      <xdr:spPr>
        <a:xfrm>
          <a:off x="16668750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496" name="TextBox 3495">
          <a:extLst>
            <a:ext uri="{FF2B5EF4-FFF2-40B4-BE49-F238E27FC236}">
              <a16:creationId xmlns:a16="http://schemas.microsoft.com/office/drawing/2014/main" id="{E6F67D1B-C285-45B9-A5CC-779C730A9D2C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497" name="TextBox 3496">
          <a:extLst>
            <a:ext uri="{FF2B5EF4-FFF2-40B4-BE49-F238E27FC236}">
              <a16:creationId xmlns:a16="http://schemas.microsoft.com/office/drawing/2014/main" id="{478217B0-13F9-4719-A3CD-D3EEC1C4213C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498" name="TextBox 3497">
          <a:extLst>
            <a:ext uri="{FF2B5EF4-FFF2-40B4-BE49-F238E27FC236}">
              <a16:creationId xmlns:a16="http://schemas.microsoft.com/office/drawing/2014/main" id="{3A58C109-B0B8-49E8-A87C-950EB3B87073}"/>
            </a:ext>
          </a:extLst>
        </xdr:cNvPr>
        <xdr:cNvSpPr txBox="1"/>
      </xdr:nvSpPr>
      <xdr:spPr>
        <a:xfrm>
          <a:off x="16668750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499" name="TextBox 3498">
          <a:extLst>
            <a:ext uri="{FF2B5EF4-FFF2-40B4-BE49-F238E27FC236}">
              <a16:creationId xmlns:a16="http://schemas.microsoft.com/office/drawing/2014/main" id="{8D5379E4-46D4-43B6-B3EC-ADA965B13EE1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500" name="TextBox 3499">
          <a:extLst>
            <a:ext uri="{FF2B5EF4-FFF2-40B4-BE49-F238E27FC236}">
              <a16:creationId xmlns:a16="http://schemas.microsoft.com/office/drawing/2014/main" id="{5361DB7B-7D51-4526-8946-34373E691631}"/>
            </a:ext>
          </a:extLst>
        </xdr:cNvPr>
        <xdr:cNvSpPr txBox="1"/>
      </xdr:nvSpPr>
      <xdr:spPr>
        <a:xfrm>
          <a:off x="16668750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501" name="TextBox 3500">
          <a:extLst>
            <a:ext uri="{FF2B5EF4-FFF2-40B4-BE49-F238E27FC236}">
              <a16:creationId xmlns:a16="http://schemas.microsoft.com/office/drawing/2014/main" id="{276F15A3-4F21-46E7-B332-C772B667EDDE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502" name="TextBox 3501">
          <a:extLst>
            <a:ext uri="{FF2B5EF4-FFF2-40B4-BE49-F238E27FC236}">
              <a16:creationId xmlns:a16="http://schemas.microsoft.com/office/drawing/2014/main" id="{982949A0-A962-4129-B1C7-E2C1DF12E4AD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503" name="TextBox 3502">
          <a:extLst>
            <a:ext uri="{FF2B5EF4-FFF2-40B4-BE49-F238E27FC236}">
              <a16:creationId xmlns:a16="http://schemas.microsoft.com/office/drawing/2014/main" id="{B9B351AE-B9D2-479B-A366-BB954CCAD53A}"/>
            </a:ext>
          </a:extLst>
        </xdr:cNvPr>
        <xdr:cNvSpPr txBox="1"/>
      </xdr:nvSpPr>
      <xdr:spPr>
        <a:xfrm>
          <a:off x="16668750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504" name="TextBox 3503">
          <a:extLst>
            <a:ext uri="{FF2B5EF4-FFF2-40B4-BE49-F238E27FC236}">
              <a16:creationId xmlns:a16="http://schemas.microsoft.com/office/drawing/2014/main" id="{1581AA98-033F-4570-9DB3-E018A769C4D7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505" name="TextBox 3504">
          <a:extLst>
            <a:ext uri="{FF2B5EF4-FFF2-40B4-BE49-F238E27FC236}">
              <a16:creationId xmlns:a16="http://schemas.microsoft.com/office/drawing/2014/main" id="{663FBB85-F3E9-41CF-94E7-6A7392ADD1CF}"/>
            </a:ext>
          </a:extLst>
        </xdr:cNvPr>
        <xdr:cNvSpPr txBox="1"/>
      </xdr:nvSpPr>
      <xdr:spPr>
        <a:xfrm>
          <a:off x="16668750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506" name="TextBox 3505">
          <a:extLst>
            <a:ext uri="{FF2B5EF4-FFF2-40B4-BE49-F238E27FC236}">
              <a16:creationId xmlns:a16="http://schemas.microsoft.com/office/drawing/2014/main" id="{D49AF512-30F5-45E1-B4E1-CB50CB6EC541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507" name="TextBox 3506">
          <a:extLst>
            <a:ext uri="{FF2B5EF4-FFF2-40B4-BE49-F238E27FC236}">
              <a16:creationId xmlns:a16="http://schemas.microsoft.com/office/drawing/2014/main" id="{2F714C6F-FEF3-43D1-9BCB-C5CD6C0D7395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508" name="TextBox 3507">
          <a:extLst>
            <a:ext uri="{FF2B5EF4-FFF2-40B4-BE49-F238E27FC236}">
              <a16:creationId xmlns:a16="http://schemas.microsoft.com/office/drawing/2014/main" id="{EAB1FB03-57E3-4669-83BF-98E5946A48B2}"/>
            </a:ext>
          </a:extLst>
        </xdr:cNvPr>
        <xdr:cNvSpPr txBox="1"/>
      </xdr:nvSpPr>
      <xdr:spPr>
        <a:xfrm>
          <a:off x="16668750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509" name="TextBox 3508">
          <a:extLst>
            <a:ext uri="{FF2B5EF4-FFF2-40B4-BE49-F238E27FC236}">
              <a16:creationId xmlns:a16="http://schemas.microsoft.com/office/drawing/2014/main" id="{C2533041-8671-47E1-A852-436954A8A2D7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510" name="TextBox 3509">
          <a:extLst>
            <a:ext uri="{FF2B5EF4-FFF2-40B4-BE49-F238E27FC236}">
              <a16:creationId xmlns:a16="http://schemas.microsoft.com/office/drawing/2014/main" id="{FB0C5B93-C01C-425C-A278-C6368CC5281C}"/>
            </a:ext>
          </a:extLst>
        </xdr:cNvPr>
        <xdr:cNvSpPr txBox="1"/>
      </xdr:nvSpPr>
      <xdr:spPr>
        <a:xfrm>
          <a:off x="16668750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511" name="TextBox 3510">
          <a:extLst>
            <a:ext uri="{FF2B5EF4-FFF2-40B4-BE49-F238E27FC236}">
              <a16:creationId xmlns:a16="http://schemas.microsoft.com/office/drawing/2014/main" id="{24351D04-E99F-4E8D-BFFC-1C1DF4E519B4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512" name="TextBox 3511">
          <a:extLst>
            <a:ext uri="{FF2B5EF4-FFF2-40B4-BE49-F238E27FC236}">
              <a16:creationId xmlns:a16="http://schemas.microsoft.com/office/drawing/2014/main" id="{7B22C9CE-89E9-49AB-8D75-249DF107F328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513" name="TextBox 3512">
          <a:extLst>
            <a:ext uri="{FF2B5EF4-FFF2-40B4-BE49-F238E27FC236}">
              <a16:creationId xmlns:a16="http://schemas.microsoft.com/office/drawing/2014/main" id="{9BE00254-35D0-4835-AC4A-B76E3E0B6E5E}"/>
            </a:ext>
          </a:extLst>
        </xdr:cNvPr>
        <xdr:cNvSpPr txBox="1"/>
      </xdr:nvSpPr>
      <xdr:spPr>
        <a:xfrm>
          <a:off x="16668750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514" name="TextBox 3513">
          <a:extLst>
            <a:ext uri="{FF2B5EF4-FFF2-40B4-BE49-F238E27FC236}">
              <a16:creationId xmlns:a16="http://schemas.microsoft.com/office/drawing/2014/main" id="{070773F9-B6DC-4F3C-87AD-D63676149DC1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515" name="TextBox 3514">
          <a:extLst>
            <a:ext uri="{FF2B5EF4-FFF2-40B4-BE49-F238E27FC236}">
              <a16:creationId xmlns:a16="http://schemas.microsoft.com/office/drawing/2014/main" id="{B7AB72E6-A341-44F5-BA8B-97CA51192905}"/>
            </a:ext>
          </a:extLst>
        </xdr:cNvPr>
        <xdr:cNvSpPr txBox="1"/>
      </xdr:nvSpPr>
      <xdr:spPr>
        <a:xfrm>
          <a:off x="16668750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516" name="TextBox 3515">
          <a:extLst>
            <a:ext uri="{FF2B5EF4-FFF2-40B4-BE49-F238E27FC236}">
              <a16:creationId xmlns:a16="http://schemas.microsoft.com/office/drawing/2014/main" id="{AA8D30B3-B857-4BFD-893A-009F66FCACA6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517" name="TextBox 3516">
          <a:extLst>
            <a:ext uri="{FF2B5EF4-FFF2-40B4-BE49-F238E27FC236}">
              <a16:creationId xmlns:a16="http://schemas.microsoft.com/office/drawing/2014/main" id="{248A6785-FB0F-4500-9809-D5BE30306F82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518" name="TextBox 3517">
          <a:extLst>
            <a:ext uri="{FF2B5EF4-FFF2-40B4-BE49-F238E27FC236}">
              <a16:creationId xmlns:a16="http://schemas.microsoft.com/office/drawing/2014/main" id="{EDBC9B93-908E-4A98-A876-EB60B40F1422}"/>
            </a:ext>
          </a:extLst>
        </xdr:cNvPr>
        <xdr:cNvSpPr txBox="1"/>
      </xdr:nvSpPr>
      <xdr:spPr>
        <a:xfrm>
          <a:off x="16668750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519" name="TextBox 3518">
          <a:extLst>
            <a:ext uri="{FF2B5EF4-FFF2-40B4-BE49-F238E27FC236}">
              <a16:creationId xmlns:a16="http://schemas.microsoft.com/office/drawing/2014/main" id="{A1DA23D0-9CA0-4FB0-A74F-2AB8C65A453A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520" name="TextBox 3519">
          <a:extLst>
            <a:ext uri="{FF2B5EF4-FFF2-40B4-BE49-F238E27FC236}">
              <a16:creationId xmlns:a16="http://schemas.microsoft.com/office/drawing/2014/main" id="{D51F1EFB-BDB8-495B-84BD-C6802E686E9A}"/>
            </a:ext>
          </a:extLst>
        </xdr:cNvPr>
        <xdr:cNvSpPr txBox="1"/>
      </xdr:nvSpPr>
      <xdr:spPr>
        <a:xfrm>
          <a:off x="16668750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521" name="TextBox 3520">
          <a:extLst>
            <a:ext uri="{FF2B5EF4-FFF2-40B4-BE49-F238E27FC236}">
              <a16:creationId xmlns:a16="http://schemas.microsoft.com/office/drawing/2014/main" id="{CE6D88D2-E38D-42C0-8310-9B39DCA2B442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522" name="TextBox 3521">
          <a:extLst>
            <a:ext uri="{FF2B5EF4-FFF2-40B4-BE49-F238E27FC236}">
              <a16:creationId xmlns:a16="http://schemas.microsoft.com/office/drawing/2014/main" id="{3BDBCDCC-923A-442F-A004-F3D994DC4607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523" name="TextBox 3522">
          <a:extLst>
            <a:ext uri="{FF2B5EF4-FFF2-40B4-BE49-F238E27FC236}">
              <a16:creationId xmlns:a16="http://schemas.microsoft.com/office/drawing/2014/main" id="{859BB92F-6CAB-42A8-8C26-DD4C3E3EA1FB}"/>
            </a:ext>
          </a:extLst>
        </xdr:cNvPr>
        <xdr:cNvSpPr txBox="1"/>
      </xdr:nvSpPr>
      <xdr:spPr>
        <a:xfrm>
          <a:off x="16668750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524" name="TextBox 3523">
          <a:extLst>
            <a:ext uri="{FF2B5EF4-FFF2-40B4-BE49-F238E27FC236}">
              <a16:creationId xmlns:a16="http://schemas.microsoft.com/office/drawing/2014/main" id="{73193793-97A2-469C-A59A-82C5F3A31EDF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525" name="TextBox 3524">
          <a:extLst>
            <a:ext uri="{FF2B5EF4-FFF2-40B4-BE49-F238E27FC236}">
              <a16:creationId xmlns:a16="http://schemas.microsoft.com/office/drawing/2014/main" id="{7938643C-B405-41C2-BB21-77BA833231D7}"/>
            </a:ext>
          </a:extLst>
        </xdr:cNvPr>
        <xdr:cNvSpPr txBox="1"/>
      </xdr:nvSpPr>
      <xdr:spPr>
        <a:xfrm>
          <a:off x="16668750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526" name="TextBox 3525">
          <a:extLst>
            <a:ext uri="{FF2B5EF4-FFF2-40B4-BE49-F238E27FC236}">
              <a16:creationId xmlns:a16="http://schemas.microsoft.com/office/drawing/2014/main" id="{4EFDA36E-FE41-499A-87A8-6497197D20D8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527" name="TextBox 3526">
          <a:extLst>
            <a:ext uri="{FF2B5EF4-FFF2-40B4-BE49-F238E27FC236}">
              <a16:creationId xmlns:a16="http://schemas.microsoft.com/office/drawing/2014/main" id="{CFCD27C1-05AC-4AEA-8E28-A1258EA0FDE9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528" name="TextBox 3527">
          <a:extLst>
            <a:ext uri="{FF2B5EF4-FFF2-40B4-BE49-F238E27FC236}">
              <a16:creationId xmlns:a16="http://schemas.microsoft.com/office/drawing/2014/main" id="{5503B25C-60B1-45C5-A509-D2F75E9B9369}"/>
            </a:ext>
          </a:extLst>
        </xdr:cNvPr>
        <xdr:cNvSpPr txBox="1"/>
      </xdr:nvSpPr>
      <xdr:spPr>
        <a:xfrm>
          <a:off x="16668750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529" name="TextBox 3528">
          <a:extLst>
            <a:ext uri="{FF2B5EF4-FFF2-40B4-BE49-F238E27FC236}">
              <a16:creationId xmlns:a16="http://schemas.microsoft.com/office/drawing/2014/main" id="{70A7F088-74EE-450E-B733-2276FEC4AAFC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530" name="TextBox 3529">
          <a:extLst>
            <a:ext uri="{FF2B5EF4-FFF2-40B4-BE49-F238E27FC236}">
              <a16:creationId xmlns:a16="http://schemas.microsoft.com/office/drawing/2014/main" id="{948D44C4-50D5-4E43-B703-2337C798392C}"/>
            </a:ext>
          </a:extLst>
        </xdr:cNvPr>
        <xdr:cNvSpPr txBox="1"/>
      </xdr:nvSpPr>
      <xdr:spPr>
        <a:xfrm>
          <a:off x="16668750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531" name="TextBox 3530">
          <a:extLst>
            <a:ext uri="{FF2B5EF4-FFF2-40B4-BE49-F238E27FC236}">
              <a16:creationId xmlns:a16="http://schemas.microsoft.com/office/drawing/2014/main" id="{E53B1802-A95A-4DAB-8507-862D0FBAEB60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532" name="TextBox 3531">
          <a:extLst>
            <a:ext uri="{FF2B5EF4-FFF2-40B4-BE49-F238E27FC236}">
              <a16:creationId xmlns:a16="http://schemas.microsoft.com/office/drawing/2014/main" id="{A82AA35A-42B8-40D0-8F0A-2C4436DB9474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533" name="TextBox 3532">
          <a:extLst>
            <a:ext uri="{FF2B5EF4-FFF2-40B4-BE49-F238E27FC236}">
              <a16:creationId xmlns:a16="http://schemas.microsoft.com/office/drawing/2014/main" id="{DB26B9D3-CBF7-4102-AFC8-BA435ACF3213}"/>
            </a:ext>
          </a:extLst>
        </xdr:cNvPr>
        <xdr:cNvSpPr txBox="1"/>
      </xdr:nvSpPr>
      <xdr:spPr>
        <a:xfrm>
          <a:off x="16668750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534" name="TextBox 3533">
          <a:extLst>
            <a:ext uri="{FF2B5EF4-FFF2-40B4-BE49-F238E27FC236}">
              <a16:creationId xmlns:a16="http://schemas.microsoft.com/office/drawing/2014/main" id="{CD73F260-9328-4D19-8DC4-DEA11079EEC6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535" name="TextBox 3534">
          <a:extLst>
            <a:ext uri="{FF2B5EF4-FFF2-40B4-BE49-F238E27FC236}">
              <a16:creationId xmlns:a16="http://schemas.microsoft.com/office/drawing/2014/main" id="{35DCB35D-4E0A-4511-B37B-5F499EF2E6F7}"/>
            </a:ext>
          </a:extLst>
        </xdr:cNvPr>
        <xdr:cNvSpPr txBox="1"/>
      </xdr:nvSpPr>
      <xdr:spPr>
        <a:xfrm>
          <a:off x="16668750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536" name="TextBox 3535">
          <a:extLst>
            <a:ext uri="{FF2B5EF4-FFF2-40B4-BE49-F238E27FC236}">
              <a16:creationId xmlns:a16="http://schemas.microsoft.com/office/drawing/2014/main" id="{AB4A1492-669E-439E-9DD0-A21AE19F0E2C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537" name="TextBox 3536">
          <a:extLst>
            <a:ext uri="{FF2B5EF4-FFF2-40B4-BE49-F238E27FC236}">
              <a16:creationId xmlns:a16="http://schemas.microsoft.com/office/drawing/2014/main" id="{AC0CAB62-3C1A-48BA-9733-9A7EB42F2BD1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538" name="TextBox 3537">
          <a:extLst>
            <a:ext uri="{FF2B5EF4-FFF2-40B4-BE49-F238E27FC236}">
              <a16:creationId xmlns:a16="http://schemas.microsoft.com/office/drawing/2014/main" id="{0A9446C1-C88E-4723-840D-6DB31509E379}"/>
            </a:ext>
          </a:extLst>
        </xdr:cNvPr>
        <xdr:cNvSpPr txBox="1"/>
      </xdr:nvSpPr>
      <xdr:spPr>
        <a:xfrm>
          <a:off x="16668750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539" name="TextBox 3538">
          <a:extLst>
            <a:ext uri="{FF2B5EF4-FFF2-40B4-BE49-F238E27FC236}">
              <a16:creationId xmlns:a16="http://schemas.microsoft.com/office/drawing/2014/main" id="{D68C4ED9-DE6F-474C-B4BD-91724B39670F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540" name="TextBox 3539">
          <a:extLst>
            <a:ext uri="{FF2B5EF4-FFF2-40B4-BE49-F238E27FC236}">
              <a16:creationId xmlns:a16="http://schemas.microsoft.com/office/drawing/2014/main" id="{D89A24A8-E136-4339-B599-0376BC2BA2FF}"/>
            </a:ext>
          </a:extLst>
        </xdr:cNvPr>
        <xdr:cNvSpPr txBox="1"/>
      </xdr:nvSpPr>
      <xdr:spPr>
        <a:xfrm>
          <a:off x="16668750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541" name="TextBox 3540">
          <a:extLst>
            <a:ext uri="{FF2B5EF4-FFF2-40B4-BE49-F238E27FC236}">
              <a16:creationId xmlns:a16="http://schemas.microsoft.com/office/drawing/2014/main" id="{8419A237-D65A-4F39-AA92-B016F97B6A71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542" name="TextBox 3541">
          <a:extLst>
            <a:ext uri="{FF2B5EF4-FFF2-40B4-BE49-F238E27FC236}">
              <a16:creationId xmlns:a16="http://schemas.microsoft.com/office/drawing/2014/main" id="{3FBF0B33-DE18-417F-9884-99A24E8C6B87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543" name="TextBox 3542">
          <a:extLst>
            <a:ext uri="{FF2B5EF4-FFF2-40B4-BE49-F238E27FC236}">
              <a16:creationId xmlns:a16="http://schemas.microsoft.com/office/drawing/2014/main" id="{04B5EE45-529A-43DC-9D9B-76E3DD2027E0}"/>
            </a:ext>
          </a:extLst>
        </xdr:cNvPr>
        <xdr:cNvSpPr txBox="1"/>
      </xdr:nvSpPr>
      <xdr:spPr>
        <a:xfrm>
          <a:off x="16668750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544" name="TextBox 3543">
          <a:extLst>
            <a:ext uri="{FF2B5EF4-FFF2-40B4-BE49-F238E27FC236}">
              <a16:creationId xmlns:a16="http://schemas.microsoft.com/office/drawing/2014/main" id="{B78F7131-A51B-48FA-AD6F-9D281F31C611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545" name="TextBox 3544">
          <a:extLst>
            <a:ext uri="{FF2B5EF4-FFF2-40B4-BE49-F238E27FC236}">
              <a16:creationId xmlns:a16="http://schemas.microsoft.com/office/drawing/2014/main" id="{AFAB9E62-E476-456B-B316-707653B90B7C}"/>
            </a:ext>
          </a:extLst>
        </xdr:cNvPr>
        <xdr:cNvSpPr txBox="1"/>
      </xdr:nvSpPr>
      <xdr:spPr>
        <a:xfrm>
          <a:off x="16668750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546" name="TextBox 3545">
          <a:extLst>
            <a:ext uri="{FF2B5EF4-FFF2-40B4-BE49-F238E27FC236}">
              <a16:creationId xmlns:a16="http://schemas.microsoft.com/office/drawing/2014/main" id="{2B92C184-5FEE-44FE-9DB9-C034C482B813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547" name="TextBox 3546">
          <a:extLst>
            <a:ext uri="{FF2B5EF4-FFF2-40B4-BE49-F238E27FC236}">
              <a16:creationId xmlns:a16="http://schemas.microsoft.com/office/drawing/2014/main" id="{3223554C-F413-4CF7-AF34-1D4D6B57649A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548" name="TextBox 3547">
          <a:extLst>
            <a:ext uri="{FF2B5EF4-FFF2-40B4-BE49-F238E27FC236}">
              <a16:creationId xmlns:a16="http://schemas.microsoft.com/office/drawing/2014/main" id="{D6E15322-CE02-46C1-A2AE-F4F207873FCC}"/>
            </a:ext>
          </a:extLst>
        </xdr:cNvPr>
        <xdr:cNvSpPr txBox="1"/>
      </xdr:nvSpPr>
      <xdr:spPr>
        <a:xfrm>
          <a:off x="16668750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549" name="TextBox 3548">
          <a:extLst>
            <a:ext uri="{FF2B5EF4-FFF2-40B4-BE49-F238E27FC236}">
              <a16:creationId xmlns:a16="http://schemas.microsoft.com/office/drawing/2014/main" id="{AC4ED6B3-04F1-448E-A58B-3CE851945DEF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550" name="TextBox 3549">
          <a:extLst>
            <a:ext uri="{FF2B5EF4-FFF2-40B4-BE49-F238E27FC236}">
              <a16:creationId xmlns:a16="http://schemas.microsoft.com/office/drawing/2014/main" id="{97A90521-4372-46AA-8F14-87DC06C7D187}"/>
            </a:ext>
          </a:extLst>
        </xdr:cNvPr>
        <xdr:cNvSpPr txBox="1"/>
      </xdr:nvSpPr>
      <xdr:spPr>
        <a:xfrm>
          <a:off x="16668750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551" name="TextBox 3550">
          <a:extLst>
            <a:ext uri="{FF2B5EF4-FFF2-40B4-BE49-F238E27FC236}">
              <a16:creationId xmlns:a16="http://schemas.microsoft.com/office/drawing/2014/main" id="{7CE1CFF9-C7ED-4D6A-9C29-16C43967415A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552" name="TextBox 3551">
          <a:extLst>
            <a:ext uri="{FF2B5EF4-FFF2-40B4-BE49-F238E27FC236}">
              <a16:creationId xmlns:a16="http://schemas.microsoft.com/office/drawing/2014/main" id="{1898BFF7-CEEC-4DC7-BD34-F5CD910EB6BC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553" name="TextBox 3552">
          <a:extLst>
            <a:ext uri="{FF2B5EF4-FFF2-40B4-BE49-F238E27FC236}">
              <a16:creationId xmlns:a16="http://schemas.microsoft.com/office/drawing/2014/main" id="{A1289AA5-44EC-4A07-8C00-9D44BD7BD400}"/>
            </a:ext>
          </a:extLst>
        </xdr:cNvPr>
        <xdr:cNvSpPr txBox="1"/>
      </xdr:nvSpPr>
      <xdr:spPr>
        <a:xfrm>
          <a:off x="16668750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554" name="TextBox 3553">
          <a:extLst>
            <a:ext uri="{FF2B5EF4-FFF2-40B4-BE49-F238E27FC236}">
              <a16:creationId xmlns:a16="http://schemas.microsoft.com/office/drawing/2014/main" id="{E71475FC-DE50-47E0-98DD-CA64E11EA4EF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555" name="TextBox 3554">
          <a:extLst>
            <a:ext uri="{FF2B5EF4-FFF2-40B4-BE49-F238E27FC236}">
              <a16:creationId xmlns:a16="http://schemas.microsoft.com/office/drawing/2014/main" id="{32DC81F2-90FD-4EA0-B8D0-CCF455C8F898}"/>
            </a:ext>
          </a:extLst>
        </xdr:cNvPr>
        <xdr:cNvSpPr txBox="1"/>
      </xdr:nvSpPr>
      <xdr:spPr>
        <a:xfrm>
          <a:off x="16668750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556" name="TextBox 3555">
          <a:extLst>
            <a:ext uri="{FF2B5EF4-FFF2-40B4-BE49-F238E27FC236}">
              <a16:creationId xmlns:a16="http://schemas.microsoft.com/office/drawing/2014/main" id="{A21D736D-2C5B-481A-BC9F-F0BACF5AF260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557" name="TextBox 3556">
          <a:extLst>
            <a:ext uri="{FF2B5EF4-FFF2-40B4-BE49-F238E27FC236}">
              <a16:creationId xmlns:a16="http://schemas.microsoft.com/office/drawing/2014/main" id="{E9D425D6-9E58-4F84-BFA8-C8873F0C93E3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558" name="TextBox 3557">
          <a:extLst>
            <a:ext uri="{FF2B5EF4-FFF2-40B4-BE49-F238E27FC236}">
              <a16:creationId xmlns:a16="http://schemas.microsoft.com/office/drawing/2014/main" id="{53F7D1A0-AE3B-41F8-9055-2DBC446DE36F}"/>
            </a:ext>
          </a:extLst>
        </xdr:cNvPr>
        <xdr:cNvSpPr txBox="1"/>
      </xdr:nvSpPr>
      <xdr:spPr>
        <a:xfrm>
          <a:off x="16668750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559" name="TextBox 3558">
          <a:extLst>
            <a:ext uri="{FF2B5EF4-FFF2-40B4-BE49-F238E27FC236}">
              <a16:creationId xmlns:a16="http://schemas.microsoft.com/office/drawing/2014/main" id="{22A50FF8-94D2-4750-9FDB-FF7DFCD4EC7A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560" name="TextBox 3559">
          <a:extLst>
            <a:ext uri="{FF2B5EF4-FFF2-40B4-BE49-F238E27FC236}">
              <a16:creationId xmlns:a16="http://schemas.microsoft.com/office/drawing/2014/main" id="{629A2E8D-F83D-4893-AF50-EDD56287FA00}"/>
            </a:ext>
          </a:extLst>
        </xdr:cNvPr>
        <xdr:cNvSpPr txBox="1"/>
      </xdr:nvSpPr>
      <xdr:spPr>
        <a:xfrm>
          <a:off x="16668750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561" name="TextBox 3560">
          <a:extLst>
            <a:ext uri="{FF2B5EF4-FFF2-40B4-BE49-F238E27FC236}">
              <a16:creationId xmlns:a16="http://schemas.microsoft.com/office/drawing/2014/main" id="{88CB0855-C060-4B40-B0D7-23898A863289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562" name="TextBox 3561">
          <a:extLst>
            <a:ext uri="{FF2B5EF4-FFF2-40B4-BE49-F238E27FC236}">
              <a16:creationId xmlns:a16="http://schemas.microsoft.com/office/drawing/2014/main" id="{629FD080-6BA9-4D38-B245-951C90D29D8D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563" name="TextBox 3562">
          <a:extLst>
            <a:ext uri="{FF2B5EF4-FFF2-40B4-BE49-F238E27FC236}">
              <a16:creationId xmlns:a16="http://schemas.microsoft.com/office/drawing/2014/main" id="{8E2DE2DF-16D9-413D-8889-432E3F051196}"/>
            </a:ext>
          </a:extLst>
        </xdr:cNvPr>
        <xdr:cNvSpPr txBox="1"/>
      </xdr:nvSpPr>
      <xdr:spPr>
        <a:xfrm>
          <a:off x="16668750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564" name="TextBox 3563">
          <a:extLst>
            <a:ext uri="{FF2B5EF4-FFF2-40B4-BE49-F238E27FC236}">
              <a16:creationId xmlns:a16="http://schemas.microsoft.com/office/drawing/2014/main" id="{F000C485-9143-4447-869F-46EBFB499B17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565" name="TextBox 3564">
          <a:extLst>
            <a:ext uri="{FF2B5EF4-FFF2-40B4-BE49-F238E27FC236}">
              <a16:creationId xmlns:a16="http://schemas.microsoft.com/office/drawing/2014/main" id="{259B7DCF-5A2A-4DF2-B169-6897C12D78BB}"/>
            </a:ext>
          </a:extLst>
        </xdr:cNvPr>
        <xdr:cNvSpPr txBox="1"/>
      </xdr:nvSpPr>
      <xdr:spPr>
        <a:xfrm>
          <a:off x="16668750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566" name="TextBox 3565">
          <a:extLst>
            <a:ext uri="{FF2B5EF4-FFF2-40B4-BE49-F238E27FC236}">
              <a16:creationId xmlns:a16="http://schemas.microsoft.com/office/drawing/2014/main" id="{2EC5B43A-4BA9-436C-BB8C-9E83A46D7869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567" name="TextBox 3566">
          <a:extLst>
            <a:ext uri="{FF2B5EF4-FFF2-40B4-BE49-F238E27FC236}">
              <a16:creationId xmlns:a16="http://schemas.microsoft.com/office/drawing/2014/main" id="{22166786-104E-4646-8F03-1459B66D10E4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568" name="TextBox 3567">
          <a:extLst>
            <a:ext uri="{FF2B5EF4-FFF2-40B4-BE49-F238E27FC236}">
              <a16:creationId xmlns:a16="http://schemas.microsoft.com/office/drawing/2014/main" id="{6C4DE76A-625D-4DDF-9B2C-6B6306BD9C68}"/>
            </a:ext>
          </a:extLst>
        </xdr:cNvPr>
        <xdr:cNvSpPr txBox="1"/>
      </xdr:nvSpPr>
      <xdr:spPr>
        <a:xfrm>
          <a:off x="16668750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569" name="TextBox 3568">
          <a:extLst>
            <a:ext uri="{FF2B5EF4-FFF2-40B4-BE49-F238E27FC236}">
              <a16:creationId xmlns:a16="http://schemas.microsoft.com/office/drawing/2014/main" id="{AB5FEC83-9642-460C-A55A-C528F207ED84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570" name="TextBox 3569">
          <a:extLst>
            <a:ext uri="{FF2B5EF4-FFF2-40B4-BE49-F238E27FC236}">
              <a16:creationId xmlns:a16="http://schemas.microsoft.com/office/drawing/2014/main" id="{CBC7859B-BA1B-42ED-A4FD-649F00B5487D}"/>
            </a:ext>
          </a:extLst>
        </xdr:cNvPr>
        <xdr:cNvSpPr txBox="1"/>
      </xdr:nvSpPr>
      <xdr:spPr>
        <a:xfrm>
          <a:off x="16668750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571" name="TextBox 3570">
          <a:extLst>
            <a:ext uri="{FF2B5EF4-FFF2-40B4-BE49-F238E27FC236}">
              <a16:creationId xmlns:a16="http://schemas.microsoft.com/office/drawing/2014/main" id="{7CB9AB71-2870-4E77-91E3-C5F9A97C84FA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572" name="TextBox 3571">
          <a:extLst>
            <a:ext uri="{FF2B5EF4-FFF2-40B4-BE49-F238E27FC236}">
              <a16:creationId xmlns:a16="http://schemas.microsoft.com/office/drawing/2014/main" id="{8972530D-93E1-4286-B6F0-6E36A976B842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573" name="TextBox 3572">
          <a:extLst>
            <a:ext uri="{FF2B5EF4-FFF2-40B4-BE49-F238E27FC236}">
              <a16:creationId xmlns:a16="http://schemas.microsoft.com/office/drawing/2014/main" id="{C49C6FCF-AAB3-47CA-B0FD-61D6311368E0}"/>
            </a:ext>
          </a:extLst>
        </xdr:cNvPr>
        <xdr:cNvSpPr txBox="1"/>
      </xdr:nvSpPr>
      <xdr:spPr>
        <a:xfrm>
          <a:off x="16668750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574" name="TextBox 3573">
          <a:extLst>
            <a:ext uri="{FF2B5EF4-FFF2-40B4-BE49-F238E27FC236}">
              <a16:creationId xmlns:a16="http://schemas.microsoft.com/office/drawing/2014/main" id="{D5E2A259-A94E-49A9-9096-60E72E7832E9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575" name="TextBox 3574">
          <a:extLst>
            <a:ext uri="{FF2B5EF4-FFF2-40B4-BE49-F238E27FC236}">
              <a16:creationId xmlns:a16="http://schemas.microsoft.com/office/drawing/2014/main" id="{8EF19D0E-4919-4760-A86F-2D706C47E0B0}"/>
            </a:ext>
          </a:extLst>
        </xdr:cNvPr>
        <xdr:cNvSpPr txBox="1"/>
      </xdr:nvSpPr>
      <xdr:spPr>
        <a:xfrm>
          <a:off x="16668750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576" name="TextBox 3575">
          <a:extLst>
            <a:ext uri="{FF2B5EF4-FFF2-40B4-BE49-F238E27FC236}">
              <a16:creationId xmlns:a16="http://schemas.microsoft.com/office/drawing/2014/main" id="{C7E5F16A-ACF7-45B2-82D4-44D969D8DED9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577" name="TextBox 3576">
          <a:extLst>
            <a:ext uri="{FF2B5EF4-FFF2-40B4-BE49-F238E27FC236}">
              <a16:creationId xmlns:a16="http://schemas.microsoft.com/office/drawing/2014/main" id="{126580A1-1CEF-4CA2-9C59-0E31B9B1F83F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578" name="TextBox 3577">
          <a:extLst>
            <a:ext uri="{FF2B5EF4-FFF2-40B4-BE49-F238E27FC236}">
              <a16:creationId xmlns:a16="http://schemas.microsoft.com/office/drawing/2014/main" id="{1A71C1E4-36C9-46EC-9B72-B763E1A3D66F}"/>
            </a:ext>
          </a:extLst>
        </xdr:cNvPr>
        <xdr:cNvSpPr txBox="1"/>
      </xdr:nvSpPr>
      <xdr:spPr>
        <a:xfrm>
          <a:off x="16668750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579" name="TextBox 3578">
          <a:extLst>
            <a:ext uri="{FF2B5EF4-FFF2-40B4-BE49-F238E27FC236}">
              <a16:creationId xmlns:a16="http://schemas.microsoft.com/office/drawing/2014/main" id="{421EB609-951E-48DB-B8D9-5AD09CBAEA6F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580" name="TextBox 3579">
          <a:extLst>
            <a:ext uri="{FF2B5EF4-FFF2-40B4-BE49-F238E27FC236}">
              <a16:creationId xmlns:a16="http://schemas.microsoft.com/office/drawing/2014/main" id="{BF7A36A5-4276-4A24-8A6C-1DD9C0542087}"/>
            </a:ext>
          </a:extLst>
        </xdr:cNvPr>
        <xdr:cNvSpPr txBox="1"/>
      </xdr:nvSpPr>
      <xdr:spPr>
        <a:xfrm>
          <a:off x="16668750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581" name="TextBox 3580">
          <a:extLst>
            <a:ext uri="{FF2B5EF4-FFF2-40B4-BE49-F238E27FC236}">
              <a16:creationId xmlns:a16="http://schemas.microsoft.com/office/drawing/2014/main" id="{E8DF6FE7-4832-4654-B3CE-1EC753586E6D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582" name="TextBox 3581">
          <a:extLst>
            <a:ext uri="{FF2B5EF4-FFF2-40B4-BE49-F238E27FC236}">
              <a16:creationId xmlns:a16="http://schemas.microsoft.com/office/drawing/2014/main" id="{B08F886E-3939-471E-B826-AB0E005EB1E7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583" name="TextBox 3582">
          <a:extLst>
            <a:ext uri="{FF2B5EF4-FFF2-40B4-BE49-F238E27FC236}">
              <a16:creationId xmlns:a16="http://schemas.microsoft.com/office/drawing/2014/main" id="{49C861B8-4616-4718-B71F-8861F3CB68F5}"/>
            </a:ext>
          </a:extLst>
        </xdr:cNvPr>
        <xdr:cNvSpPr txBox="1"/>
      </xdr:nvSpPr>
      <xdr:spPr>
        <a:xfrm>
          <a:off x="16668750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584" name="TextBox 3583">
          <a:extLst>
            <a:ext uri="{FF2B5EF4-FFF2-40B4-BE49-F238E27FC236}">
              <a16:creationId xmlns:a16="http://schemas.microsoft.com/office/drawing/2014/main" id="{31E0EE2E-AE08-4A56-A25F-24FB189FE41D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585" name="TextBox 3584">
          <a:extLst>
            <a:ext uri="{FF2B5EF4-FFF2-40B4-BE49-F238E27FC236}">
              <a16:creationId xmlns:a16="http://schemas.microsoft.com/office/drawing/2014/main" id="{6B338FDA-FE0F-485D-A4AC-85954DADA24F}"/>
            </a:ext>
          </a:extLst>
        </xdr:cNvPr>
        <xdr:cNvSpPr txBox="1"/>
      </xdr:nvSpPr>
      <xdr:spPr>
        <a:xfrm>
          <a:off x="16668750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586" name="TextBox 3585">
          <a:extLst>
            <a:ext uri="{FF2B5EF4-FFF2-40B4-BE49-F238E27FC236}">
              <a16:creationId xmlns:a16="http://schemas.microsoft.com/office/drawing/2014/main" id="{E673AEDB-3697-470A-B6A2-F14B4C779D44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587" name="TextBox 3586">
          <a:extLst>
            <a:ext uri="{FF2B5EF4-FFF2-40B4-BE49-F238E27FC236}">
              <a16:creationId xmlns:a16="http://schemas.microsoft.com/office/drawing/2014/main" id="{91B3D409-55FF-43E6-B27C-0A4AA7389EA2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588" name="TextBox 3587">
          <a:extLst>
            <a:ext uri="{FF2B5EF4-FFF2-40B4-BE49-F238E27FC236}">
              <a16:creationId xmlns:a16="http://schemas.microsoft.com/office/drawing/2014/main" id="{BDF8E2AB-5DEC-4046-84E4-0EE1A7B6399E}"/>
            </a:ext>
          </a:extLst>
        </xdr:cNvPr>
        <xdr:cNvSpPr txBox="1"/>
      </xdr:nvSpPr>
      <xdr:spPr>
        <a:xfrm>
          <a:off x="16668750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589" name="TextBox 3588">
          <a:extLst>
            <a:ext uri="{FF2B5EF4-FFF2-40B4-BE49-F238E27FC236}">
              <a16:creationId xmlns:a16="http://schemas.microsoft.com/office/drawing/2014/main" id="{A25AF0FD-FB3B-4470-AD43-39C6A0FA19F1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590" name="TextBox 3589">
          <a:extLst>
            <a:ext uri="{FF2B5EF4-FFF2-40B4-BE49-F238E27FC236}">
              <a16:creationId xmlns:a16="http://schemas.microsoft.com/office/drawing/2014/main" id="{08F6271D-5837-4542-801D-5FBCA87F406F}"/>
            </a:ext>
          </a:extLst>
        </xdr:cNvPr>
        <xdr:cNvSpPr txBox="1"/>
      </xdr:nvSpPr>
      <xdr:spPr>
        <a:xfrm>
          <a:off x="16668750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591" name="TextBox 3590">
          <a:extLst>
            <a:ext uri="{FF2B5EF4-FFF2-40B4-BE49-F238E27FC236}">
              <a16:creationId xmlns:a16="http://schemas.microsoft.com/office/drawing/2014/main" id="{0E9D4C47-733A-404A-8378-5D4E8822F9E3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592" name="TextBox 3591">
          <a:extLst>
            <a:ext uri="{FF2B5EF4-FFF2-40B4-BE49-F238E27FC236}">
              <a16:creationId xmlns:a16="http://schemas.microsoft.com/office/drawing/2014/main" id="{56EB03DE-9408-46BE-9935-2FEE6ABCAC4A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593" name="TextBox 3592">
          <a:extLst>
            <a:ext uri="{FF2B5EF4-FFF2-40B4-BE49-F238E27FC236}">
              <a16:creationId xmlns:a16="http://schemas.microsoft.com/office/drawing/2014/main" id="{827D05F9-8BCB-4A0F-81AB-AB5FF21BBC13}"/>
            </a:ext>
          </a:extLst>
        </xdr:cNvPr>
        <xdr:cNvSpPr txBox="1"/>
      </xdr:nvSpPr>
      <xdr:spPr>
        <a:xfrm>
          <a:off x="16668750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594" name="TextBox 3593">
          <a:extLst>
            <a:ext uri="{FF2B5EF4-FFF2-40B4-BE49-F238E27FC236}">
              <a16:creationId xmlns:a16="http://schemas.microsoft.com/office/drawing/2014/main" id="{CBAB44BE-24B9-4560-8F72-95000F32286F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595" name="TextBox 3594">
          <a:extLst>
            <a:ext uri="{FF2B5EF4-FFF2-40B4-BE49-F238E27FC236}">
              <a16:creationId xmlns:a16="http://schemas.microsoft.com/office/drawing/2014/main" id="{8B67DBB2-77DF-4BD2-AC99-381CCA0DD609}"/>
            </a:ext>
          </a:extLst>
        </xdr:cNvPr>
        <xdr:cNvSpPr txBox="1"/>
      </xdr:nvSpPr>
      <xdr:spPr>
        <a:xfrm>
          <a:off x="16668750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596" name="TextBox 3595">
          <a:extLst>
            <a:ext uri="{FF2B5EF4-FFF2-40B4-BE49-F238E27FC236}">
              <a16:creationId xmlns:a16="http://schemas.microsoft.com/office/drawing/2014/main" id="{CA8600A9-D76D-4F3C-9A15-7043F833AEE8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597" name="TextBox 3596">
          <a:extLst>
            <a:ext uri="{FF2B5EF4-FFF2-40B4-BE49-F238E27FC236}">
              <a16:creationId xmlns:a16="http://schemas.microsoft.com/office/drawing/2014/main" id="{1D8A8511-BBE7-4726-B3D5-E16B1B6C12D4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598" name="TextBox 3597">
          <a:extLst>
            <a:ext uri="{FF2B5EF4-FFF2-40B4-BE49-F238E27FC236}">
              <a16:creationId xmlns:a16="http://schemas.microsoft.com/office/drawing/2014/main" id="{C4F8018D-3FC1-4EB6-AF72-20DBCC1A3FF0}"/>
            </a:ext>
          </a:extLst>
        </xdr:cNvPr>
        <xdr:cNvSpPr txBox="1"/>
      </xdr:nvSpPr>
      <xdr:spPr>
        <a:xfrm>
          <a:off x="16668750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599" name="TextBox 3598">
          <a:extLst>
            <a:ext uri="{FF2B5EF4-FFF2-40B4-BE49-F238E27FC236}">
              <a16:creationId xmlns:a16="http://schemas.microsoft.com/office/drawing/2014/main" id="{EFDC0D7F-828A-4618-BC99-3B9CE177D2AD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600" name="TextBox 3599">
          <a:extLst>
            <a:ext uri="{FF2B5EF4-FFF2-40B4-BE49-F238E27FC236}">
              <a16:creationId xmlns:a16="http://schemas.microsoft.com/office/drawing/2014/main" id="{2D7CFE69-1255-4A61-882D-A89C84B1372E}"/>
            </a:ext>
          </a:extLst>
        </xdr:cNvPr>
        <xdr:cNvSpPr txBox="1"/>
      </xdr:nvSpPr>
      <xdr:spPr>
        <a:xfrm>
          <a:off x="16668750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601" name="TextBox 3600">
          <a:extLst>
            <a:ext uri="{FF2B5EF4-FFF2-40B4-BE49-F238E27FC236}">
              <a16:creationId xmlns:a16="http://schemas.microsoft.com/office/drawing/2014/main" id="{31373FD6-509B-49DA-989B-F256C722795F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602" name="TextBox 3601">
          <a:extLst>
            <a:ext uri="{FF2B5EF4-FFF2-40B4-BE49-F238E27FC236}">
              <a16:creationId xmlns:a16="http://schemas.microsoft.com/office/drawing/2014/main" id="{546B49D9-A2C2-4DEA-B508-D4B20050860B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603" name="TextBox 3602">
          <a:extLst>
            <a:ext uri="{FF2B5EF4-FFF2-40B4-BE49-F238E27FC236}">
              <a16:creationId xmlns:a16="http://schemas.microsoft.com/office/drawing/2014/main" id="{7B97B631-B42F-40D4-95B3-1A11136540AF}"/>
            </a:ext>
          </a:extLst>
        </xdr:cNvPr>
        <xdr:cNvSpPr txBox="1"/>
      </xdr:nvSpPr>
      <xdr:spPr>
        <a:xfrm>
          <a:off x="16668750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604" name="TextBox 3603">
          <a:extLst>
            <a:ext uri="{FF2B5EF4-FFF2-40B4-BE49-F238E27FC236}">
              <a16:creationId xmlns:a16="http://schemas.microsoft.com/office/drawing/2014/main" id="{15F48699-FAF9-4283-AAC3-9E256B089E01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605" name="TextBox 3604">
          <a:extLst>
            <a:ext uri="{FF2B5EF4-FFF2-40B4-BE49-F238E27FC236}">
              <a16:creationId xmlns:a16="http://schemas.microsoft.com/office/drawing/2014/main" id="{B738E6DA-3878-4D14-8537-7F91FA584CA5}"/>
            </a:ext>
          </a:extLst>
        </xdr:cNvPr>
        <xdr:cNvSpPr txBox="1"/>
      </xdr:nvSpPr>
      <xdr:spPr>
        <a:xfrm>
          <a:off x="16668750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606" name="TextBox 3605">
          <a:extLst>
            <a:ext uri="{FF2B5EF4-FFF2-40B4-BE49-F238E27FC236}">
              <a16:creationId xmlns:a16="http://schemas.microsoft.com/office/drawing/2014/main" id="{7FAB9881-9650-405E-8367-28836D6998A1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607" name="TextBox 3606">
          <a:extLst>
            <a:ext uri="{FF2B5EF4-FFF2-40B4-BE49-F238E27FC236}">
              <a16:creationId xmlns:a16="http://schemas.microsoft.com/office/drawing/2014/main" id="{5D466D5B-3C21-4178-A372-B90E2AFBC746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608" name="TextBox 3607">
          <a:extLst>
            <a:ext uri="{FF2B5EF4-FFF2-40B4-BE49-F238E27FC236}">
              <a16:creationId xmlns:a16="http://schemas.microsoft.com/office/drawing/2014/main" id="{DBA0A613-4E0A-431E-ABAF-E3900A7C188E}"/>
            </a:ext>
          </a:extLst>
        </xdr:cNvPr>
        <xdr:cNvSpPr txBox="1"/>
      </xdr:nvSpPr>
      <xdr:spPr>
        <a:xfrm>
          <a:off x="16668750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609" name="TextBox 3608">
          <a:extLst>
            <a:ext uri="{FF2B5EF4-FFF2-40B4-BE49-F238E27FC236}">
              <a16:creationId xmlns:a16="http://schemas.microsoft.com/office/drawing/2014/main" id="{7CD533DE-0EF5-4DF0-AABF-5F6F4452CDC7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610" name="TextBox 3609">
          <a:extLst>
            <a:ext uri="{FF2B5EF4-FFF2-40B4-BE49-F238E27FC236}">
              <a16:creationId xmlns:a16="http://schemas.microsoft.com/office/drawing/2014/main" id="{C264ACA4-A1DC-4078-8FAA-D5472BB862F3}"/>
            </a:ext>
          </a:extLst>
        </xdr:cNvPr>
        <xdr:cNvSpPr txBox="1"/>
      </xdr:nvSpPr>
      <xdr:spPr>
        <a:xfrm>
          <a:off x="16668750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611" name="TextBox 3610">
          <a:extLst>
            <a:ext uri="{FF2B5EF4-FFF2-40B4-BE49-F238E27FC236}">
              <a16:creationId xmlns:a16="http://schemas.microsoft.com/office/drawing/2014/main" id="{68C6FEED-0C0E-4B0F-B58D-F78F3C72D935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612" name="TextBox 3611">
          <a:extLst>
            <a:ext uri="{FF2B5EF4-FFF2-40B4-BE49-F238E27FC236}">
              <a16:creationId xmlns:a16="http://schemas.microsoft.com/office/drawing/2014/main" id="{07308193-B952-46B8-A9D7-6F320C5B66FB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613" name="TextBox 3612">
          <a:extLst>
            <a:ext uri="{FF2B5EF4-FFF2-40B4-BE49-F238E27FC236}">
              <a16:creationId xmlns:a16="http://schemas.microsoft.com/office/drawing/2014/main" id="{D39DE489-FFFE-46A0-AAAE-ECB3C1292110}"/>
            </a:ext>
          </a:extLst>
        </xdr:cNvPr>
        <xdr:cNvSpPr txBox="1"/>
      </xdr:nvSpPr>
      <xdr:spPr>
        <a:xfrm>
          <a:off x="16668750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614" name="TextBox 3613">
          <a:extLst>
            <a:ext uri="{FF2B5EF4-FFF2-40B4-BE49-F238E27FC236}">
              <a16:creationId xmlns:a16="http://schemas.microsoft.com/office/drawing/2014/main" id="{9DA7B442-FFF6-4522-AFB7-FDDA67C1ED3A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615" name="TextBox 3614">
          <a:extLst>
            <a:ext uri="{FF2B5EF4-FFF2-40B4-BE49-F238E27FC236}">
              <a16:creationId xmlns:a16="http://schemas.microsoft.com/office/drawing/2014/main" id="{6CD750A4-C13A-4EAC-B0AB-F7F27BBB609D}"/>
            </a:ext>
          </a:extLst>
        </xdr:cNvPr>
        <xdr:cNvSpPr txBox="1"/>
      </xdr:nvSpPr>
      <xdr:spPr>
        <a:xfrm>
          <a:off x="16668750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616" name="TextBox 3615">
          <a:extLst>
            <a:ext uri="{FF2B5EF4-FFF2-40B4-BE49-F238E27FC236}">
              <a16:creationId xmlns:a16="http://schemas.microsoft.com/office/drawing/2014/main" id="{BE493DCA-6B08-4E63-934B-1E04E14AFF86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617" name="TextBox 3616">
          <a:extLst>
            <a:ext uri="{FF2B5EF4-FFF2-40B4-BE49-F238E27FC236}">
              <a16:creationId xmlns:a16="http://schemas.microsoft.com/office/drawing/2014/main" id="{F156CA70-8D32-4700-97A6-BC39E7F0A4EC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618" name="TextBox 3617">
          <a:extLst>
            <a:ext uri="{FF2B5EF4-FFF2-40B4-BE49-F238E27FC236}">
              <a16:creationId xmlns:a16="http://schemas.microsoft.com/office/drawing/2014/main" id="{4B2DC22F-E5A9-4350-860C-C1FB772E6124}"/>
            </a:ext>
          </a:extLst>
        </xdr:cNvPr>
        <xdr:cNvSpPr txBox="1"/>
      </xdr:nvSpPr>
      <xdr:spPr>
        <a:xfrm>
          <a:off x="16668750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619" name="TextBox 3618">
          <a:extLst>
            <a:ext uri="{FF2B5EF4-FFF2-40B4-BE49-F238E27FC236}">
              <a16:creationId xmlns:a16="http://schemas.microsoft.com/office/drawing/2014/main" id="{437BE847-C303-46AF-9AEC-922836223DCC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620" name="TextBox 3619">
          <a:extLst>
            <a:ext uri="{FF2B5EF4-FFF2-40B4-BE49-F238E27FC236}">
              <a16:creationId xmlns:a16="http://schemas.microsoft.com/office/drawing/2014/main" id="{1BBD0C76-27DF-472F-8145-56536538C2E2}"/>
            </a:ext>
          </a:extLst>
        </xdr:cNvPr>
        <xdr:cNvSpPr txBox="1"/>
      </xdr:nvSpPr>
      <xdr:spPr>
        <a:xfrm>
          <a:off x="16668750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621" name="TextBox 3620">
          <a:extLst>
            <a:ext uri="{FF2B5EF4-FFF2-40B4-BE49-F238E27FC236}">
              <a16:creationId xmlns:a16="http://schemas.microsoft.com/office/drawing/2014/main" id="{BD8DF5AA-C7FB-429A-B7A4-616EAE6DE6F0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622" name="TextBox 3621">
          <a:extLst>
            <a:ext uri="{FF2B5EF4-FFF2-40B4-BE49-F238E27FC236}">
              <a16:creationId xmlns:a16="http://schemas.microsoft.com/office/drawing/2014/main" id="{65DDD46F-5AB2-4853-8EF6-223F3C687329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623" name="TextBox 3622">
          <a:extLst>
            <a:ext uri="{FF2B5EF4-FFF2-40B4-BE49-F238E27FC236}">
              <a16:creationId xmlns:a16="http://schemas.microsoft.com/office/drawing/2014/main" id="{9F0B3571-C7A2-4D39-921C-7ACE6B00375A}"/>
            </a:ext>
          </a:extLst>
        </xdr:cNvPr>
        <xdr:cNvSpPr txBox="1"/>
      </xdr:nvSpPr>
      <xdr:spPr>
        <a:xfrm>
          <a:off x="16668750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624" name="TextBox 3623">
          <a:extLst>
            <a:ext uri="{FF2B5EF4-FFF2-40B4-BE49-F238E27FC236}">
              <a16:creationId xmlns:a16="http://schemas.microsoft.com/office/drawing/2014/main" id="{E657D41F-7C3D-4186-9809-EE8AE5E884E5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625" name="TextBox 3624">
          <a:extLst>
            <a:ext uri="{FF2B5EF4-FFF2-40B4-BE49-F238E27FC236}">
              <a16:creationId xmlns:a16="http://schemas.microsoft.com/office/drawing/2014/main" id="{82E4C42D-2E1B-4C96-96BE-86BB7A8D3B52}"/>
            </a:ext>
          </a:extLst>
        </xdr:cNvPr>
        <xdr:cNvSpPr txBox="1"/>
      </xdr:nvSpPr>
      <xdr:spPr>
        <a:xfrm>
          <a:off x="16668750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626" name="TextBox 3625">
          <a:extLst>
            <a:ext uri="{FF2B5EF4-FFF2-40B4-BE49-F238E27FC236}">
              <a16:creationId xmlns:a16="http://schemas.microsoft.com/office/drawing/2014/main" id="{0188DF92-D493-4BE3-8211-B1DCDF79F3DA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627" name="TextBox 3626">
          <a:extLst>
            <a:ext uri="{FF2B5EF4-FFF2-40B4-BE49-F238E27FC236}">
              <a16:creationId xmlns:a16="http://schemas.microsoft.com/office/drawing/2014/main" id="{0E428571-B286-4F17-AF59-29A01E51B630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628" name="TextBox 3627">
          <a:extLst>
            <a:ext uri="{FF2B5EF4-FFF2-40B4-BE49-F238E27FC236}">
              <a16:creationId xmlns:a16="http://schemas.microsoft.com/office/drawing/2014/main" id="{B656CAA4-D6B7-43F1-906D-61C43BC6E061}"/>
            </a:ext>
          </a:extLst>
        </xdr:cNvPr>
        <xdr:cNvSpPr txBox="1"/>
      </xdr:nvSpPr>
      <xdr:spPr>
        <a:xfrm>
          <a:off x="16668750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629" name="TextBox 3628">
          <a:extLst>
            <a:ext uri="{FF2B5EF4-FFF2-40B4-BE49-F238E27FC236}">
              <a16:creationId xmlns:a16="http://schemas.microsoft.com/office/drawing/2014/main" id="{B9E63EC8-7951-45CD-94F5-8C2F9947A9A0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630" name="TextBox 3629">
          <a:extLst>
            <a:ext uri="{FF2B5EF4-FFF2-40B4-BE49-F238E27FC236}">
              <a16:creationId xmlns:a16="http://schemas.microsoft.com/office/drawing/2014/main" id="{D01814FA-8B5F-4B5B-9706-29C7279CF81C}"/>
            </a:ext>
          </a:extLst>
        </xdr:cNvPr>
        <xdr:cNvSpPr txBox="1"/>
      </xdr:nvSpPr>
      <xdr:spPr>
        <a:xfrm>
          <a:off x="16668750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631" name="TextBox 3630">
          <a:extLst>
            <a:ext uri="{FF2B5EF4-FFF2-40B4-BE49-F238E27FC236}">
              <a16:creationId xmlns:a16="http://schemas.microsoft.com/office/drawing/2014/main" id="{AFDA9F9D-86C4-4FC8-A833-79E600C940E6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632" name="TextBox 3631">
          <a:extLst>
            <a:ext uri="{FF2B5EF4-FFF2-40B4-BE49-F238E27FC236}">
              <a16:creationId xmlns:a16="http://schemas.microsoft.com/office/drawing/2014/main" id="{0D405BC1-CC52-4A6F-B5BB-1B6EABAA1ADA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633" name="TextBox 3632">
          <a:extLst>
            <a:ext uri="{FF2B5EF4-FFF2-40B4-BE49-F238E27FC236}">
              <a16:creationId xmlns:a16="http://schemas.microsoft.com/office/drawing/2014/main" id="{71A24AFF-133E-461E-8E3A-7538726694A4}"/>
            </a:ext>
          </a:extLst>
        </xdr:cNvPr>
        <xdr:cNvSpPr txBox="1"/>
      </xdr:nvSpPr>
      <xdr:spPr>
        <a:xfrm>
          <a:off x="16668750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634" name="TextBox 3633">
          <a:extLst>
            <a:ext uri="{FF2B5EF4-FFF2-40B4-BE49-F238E27FC236}">
              <a16:creationId xmlns:a16="http://schemas.microsoft.com/office/drawing/2014/main" id="{60C73A66-E5EC-4810-BE93-5EBB3E3C0A9A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635" name="TextBox 3634">
          <a:extLst>
            <a:ext uri="{FF2B5EF4-FFF2-40B4-BE49-F238E27FC236}">
              <a16:creationId xmlns:a16="http://schemas.microsoft.com/office/drawing/2014/main" id="{918FD774-F084-4CE5-BE53-8B7F5A68C407}"/>
            </a:ext>
          </a:extLst>
        </xdr:cNvPr>
        <xdr:cNvSpPr txBox="1"/>
      </xdr:nvSpPr>
      <xdr:spPr>
        <a:xfrm>
          <a:off x="16668750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636" name="TextBox 3635">
          <a:extLst>
            <a:ext uri="{FF2B5EF4-FFF2-40B4-BE49-F238E27FC236}">
              <a16:creationId xmlns:a16="http://schemas.microsoft.com/office/drawing/2014/main" id="{D11C89CF-BA62-4E79-AEB6-037B85D33D91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637" name="TextBox 3636">
          <a:extLst>
            <a:ext uri="{FF2B5EF4-FFF2-40B4-BE49-F238E27FC236}">
              <a16:creationId xmlns:a16="http://schemas.microsoft.com/office/drawing/2014/main" id="{F5E25AA0-2B1C-4D69-B9C3-5586E41A037C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638" name="TextBox 3637">
          <a:extLst>
            <a:ext uri="{FF2B5EF4-FFF2-40B4-BE49-F238E27FC236}">
              <a16:creationId xmlns:a16="http://schemas.microsoft.com/office/drawing/2014/main" id="{B645F50B-4C5E-48A8-A117-D17C4A94BA18}"/>
            </a:ext>
          </a:extLst>
        </xdr:cNvPr>
        <xdr:cNvSpPr txBox="1"/>
      </xdr:nvSpPr>
      <xdr:spPr>
        <a:xfrm>
          <a:off x="16668750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639" name="TextBox 3638">
          <a:extLst>
            <a:ext uri="{FF2B5EF4-FFF2-40B4-BE49-F238E27FC236}">
              <a16:creationId xmlns:a16="http://schemas.microsoft.com/office/drawing/2014/main" id="{37F29757-6D70-42FD-AD42-9FBE9BFCB9DB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640" name="TextBox 3639">
          <a:extLst>
            <a:ext uri="{FF2B5EF4-FFF2-40B4-BE49-F238E27FC236}">
              <a16:creationId xmlns:a16="http://schemas.microsoft.com/office/drawing/2014/main" id="{E3F25195-3470-499C-BC83-1176558E6650}"/>
            </a:ext>
          </a:extLst>
        </xdr:cNvPr>
        <xdr:cNvSpPr txBox="1"/>
      </xdr:nvSpPr>
      <xdr:spPr>
        <a:xfrm>
          <a:off x="16668750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641" name="TextBox 3640">
          <a:extLst>
            <a:ext uri="{FF2B5EF4-FFF2-40B4-BE49-F238E27FC236}">
              <a16:creationId xmlns:a16="http://schemas.microsoft.com/office/drawing/2014/main" id="{3D229F29-AC0C-42E4-83D4-DD72A401F032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642" name="TextBox 3641">
          <a:extLst>
            <a:ext uri="{FF2B5EF4-FFF2-40B4-BE49-F238E27FC236}">
              <a16:creationId xmlns:a16="http://schemas.microsoft.com/office/drawing/2014/main" id="{30004BC5-524B-40EE-B9AD-395B36943CB1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643" name="TextBox 3642">
          <a:extLst>
            <a:ext uri="{FF2B5EF4-FFF2-40B4-BE49-F238E27FC236}">
              <a16:creationId xmlns:a16="http://schemas.microsoft.com/office/drawing/2014/main" id="{2AABAD78-5B6E-45E4-AF1A-FB990B270801}"/>
            </a:ext>
          </a:extLst>
        </xdr:cNvPr>
        <xdr:cNvSpPr txBox="1"/>
      </xdr:nvSpPr>
      <xdr:spPr>
        <a:xfrm>
          <a:off x="16668750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644" name="TextBox 3643">
          <a:extLst>
            <a:ext uri="{FF2B5EF4-FFF2-40B4-BE49-F238E27FC236}">
              <a16:creationId xmlns:a16="http://schemas.microsoft.com/office/drawing/2014/main" id="{098B8234-537E-426A-AA82-71E686F01B1A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645" name="TextBox 3644">
          <a:extLst>
            <a:ext uri="{FF2B5EF4-FFF2-40B4-BE49-F238E27FC236}">
              <a16:creationId xmlns:a16="http://schemas.microsoft.com/office/drawing/2014/main" id="{9ED34AA8-0E98-4F6F-AE56-3064DD067347}"/>
            </a:ext>
          </a:extLst>
        </xdr:cNvPr>
        <xdr:cNvSpPr txBox="1"/>
      </xdr:nvSpPr>
      <xdr:spPr>
        <a:xfrm>
          <a:off x="16668750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646" name="TextBox 3645">
          <a:extLst>
            <a:ext uri="{FF2B5EF4-FFF2-40B4-BE49-F238E27FC236}">
              <a16:creationId xmlns:a16="http://schemas.microsoft.com/office/drawing/2014/main" id="{0BBC12B4-AE39-497D-B830-28ACD2140472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647" name="TextBox 3646">
          <a:extLst>
            <a:ext uri="{FF2B5EF4-FFF2-40B4-BE49-F238E27FC236}">
              <a16:creationId xmlns:a16="http://schemas.microsoft.com/office/drawing/2014/main" id="{D552A1EB-D72F-4B7A-8080-FB63023731FC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144"/>
    <xdr:sp macro="" textlink="">
      <xdr:nvSpPr>
        <xdr:cNvPr id="3648" name="TextBox 3647">
          <a:extLst>
            <a:ext uri="{FF2B5EF4-FFF2-40B4-BE49-F238E27FC236}">
              <a16:creationId xmlns:a16="http://schemas.microsoft.com/office/drawing/2014/main" id="{3BFBF8F3-3F77-43BC-8992-93BD52345829}"/>
            </a:ext>
          </a:extLst>
        </xdr:cNvPr>
        <xdr:cNvSpPr txBox="1"/>
      </xdr:nvSpPr>
      <xdr:spPr>
        <a:xfrm>
          <a:off x="16668750" y="0"/>
          <a:ext cx="65" cy="2101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649" name="TextBox 3648">
          <a:extLst>
            <a:ext uri="{FF2B5EF4-FFF2-40B4-BE49-F238E27FC236}">
              <a16:creationId xmlns:a16="http://schemas.microsoft.com/office/drawing/2014/main" id="{E77CBA37-DED5-4B79-A756-9575944B11A9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09981"/>
    <xdr:sp macro="" textlink="">
      <xdr:nvSpPr>
        <xdr:cNvPr id="3650" name="TextBox 3649">
          <a:extLst>
            <a:ext uri="{FF2B5EF4-FFF2-40B4-BE49-F238E27FC236}">
              <a16:creationId xmlns:a16="http://schemas.microsoft.com/office/drawing/2014/main" id="{BDAE5156-61F5-4A91-9E31-A4D0928AF824}"/>
            </a:ext>
          </a:extLst>
        </xdr:cNvPr>
        <xdr:cNvSpPr txBox="1"/>
      </xdr:nvSpPr>
      <xdr:spPr>
        <a:xfrm>
          <a:off x="16668750" y="0"/>
          <a:ext cx="65" cy="2099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651" name="TextBox 3650">
          <a:extLst>
            <a:ext uri="{FF2B5EF4-FFF2-40B4-BE49-F238E27FC236}">
              <a16:creationId xmlns:a16="http://schemas.microsoft.com/office/drawing/2014/main" id="{0E7F82CE-0540-497E-B015-8AC394D1A261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  <xdr:oneCellAnchor>
    <xdr:from>
      <xdr:col>15</xdr:col>
      <xdr:colOff>1323975</xdr:colOff>
      <xdr:row>0</xdr:row>
      <xdr:rowOff>0</xdr:rowOff>
    </xdr:from>
    <xdr:ext cx="65" cy="210500"/>
    <xdr:sp macro="" textlink="">
      <xdr:nvSpPr>
        <xdr:cNvPr id="3652" name="TextBox 3651">
          <a:extLst>
            <a:ext uri="{FF2B5EF4-FFF2-40B4-BE49-F238E27FC236}">
              <a16:creationId xmlns:a16="http://schemas.microsoft.com/office/drawing/2014/main" id="{132B2971-E3E2-4230-AD12-B735B5EB1DED}"/>
            </a:ext>
          </a:extLst>
        </xdr:cNvPr>
        <xdr:cNvSpPr txBox="1"/>
      </xdr:nvSpPr>
      <xdr:spPr>
        <a:xfrm>
          <a:off x="16668750" y="0"/>
          <a:ext cx="65" cy="21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ID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AN131"/>
  <sheetViews>
    <sheetView topLeftCell="F6" zoomScale="70" zoomScaleNormal="70" workbookViewId="0">
      <pane xSplit="1" ySplit="7" topLeftCell="Q47" activePane="bottomRight" state="frozen"/>
      <selection activeCell="F47" sqref="F47"/>
      <selection pane="topRight" activeCell="F47" sqref="F47"/>
      <selection pane="bottomLeft" activeCell="F47" sqref="F47"/>
      <selection pane="bottomRight" activeCell="F47" sqref="F47"/>
    </sheetView>
  </sheetViews>
  <sheetFormatPr defaultColWidth="9.1796875" defaultRowHeight="15.5" x14ac:dyDescent="0.35"/>
  <cols>
    <col min="1" max="1" width="9.1796875" style="49" customWidth="1"/>
    <col min="2" max="2" width="7.1796875" style="121" bestFit="1" customWidth="1"/>
    <col min="3" max="3" width="21.81640625" style="49" customWidth="1"/>
    <col min="4" max="4" width="28.54296875" style="49" customWidth="1"/>
    <col min="5" max="5" width="22.1796875" style="49" bestFit="1" customWidth="1"/>
    <col min="6" max="6" width="65.81640625" style="49" customWidth="1"/>
    <col min="7" max="7" width="67.81640625" style="49" customWidth="1"/>
    <col min="8" max="8" width="13.81640625" style="157" bestFit="1" customWidth="1"/>
    <col min="9" max="9" width="13" style="129" bestFit="1" customWidth="1"/>
    <col min="10" max="10" width="22" style="122" customWidth="1"/>
    <col min="11" max="11" width="13.81640625" style="68" bestFit="1" customWidth="1"/>
    <col min="12" max="12" width="13" style="68" bestFit="1" customWidth="1"/>
    <col min="13" max="13" width="18.1796875" style="68" customWidth="1"/>
    <col min="14" max="14" width="14.453125" style="121" bestFit="1" customWidth="1"/>
    <col min="15" max="15" width="13" style="129" bestFit="1" customWidth="1"/>
    <col min="16" max="16" width="23.54296875" style="123" bestFit="1" customWidth="1"/>
    <col min="17" max="17" width="17.81640625" style="145" bestFit="1" customWidth="1"/>
    <col min="18" max="18" width="13" style="129" bestFit="1" customWidth="1"/>
    <col min="19" max="19" width="22.1796875" style="124" bestFit="1" customWidth="1"/>
    <col min="20" max="20" width="13.81640625" style="49" bestFit="1" customWidth="1"/>
    <col min="21" max="21" width="13" style="49" bestFit="1" customWidth="1"/>
    <col min="22" max="22" width="6.81640625" style="49" bestFit="1" customWidth="1"/>
    <col min="23" max="23" width="13.81640625" style="49" bestFit="1" customWidth="1"/>
    <col min="24" max="24" width="13" style="49" bestFit="1" customWidth="1"/>
    <col min="25" max="25" width="6.81640625" style="49" bestFit="1" customWidth="1"/>
    <col min="26" max="26" width="13.81640625" style="49" bestFit="1" customWidth="1"/>
    <col min="27" max="27" width="13" style="49" bestFit="1" customWidth="1"/>
    <col min="28" max="28" width="6.81640625" style="49" bestFit="1" customWidth="1"/>
    <col min="29" max="29" width="13.81640625" style="49" bestFit="1" customWidth="1"/>
    <col min="30" max="30" width="13" style="49" bestFit="1" customWidth="1"/>
    <col min="31" max="31" width="20.54296875" style="122" bestFit="1" customWidth="1"/>
    <col min="32" max="32" width="15.1796875" style="49" bestFit="1" customWidth="1"/>
    <col min="33" max="33" width="15.1796875" style="250" bestFit="1" customWidth="1"/>
    <col min="34" max="34" width="13.81640625" style="49" bestFit="1" customWidth="1"/>
    <col min="35" max="35" width="13" style="49" bestFit="1" customWidth="1"/>
    <col min="36" max="36" width="20.54296875" style="122" bestFit="1" customWidth="1"/>
    <col min="37" max="37" width="15.1796875" style="231" bestFit="1" customWidth="1"/>
    <col min="38" max="38" width="15.1796875" style="241" bestFit="1" customWidth="1"/>
    <col min="39" max="39" width="63.81640625" style="49" bestFit="1" customWidth="1"/>
    <col min="40" max="40" width="21" style="49" bestFit="1" customWidth="1"/>
    <col min="41" max="41" width="23.81640625" style="49" bestFit="1" customWidth="1"/>
    <col min="42" max="16384" width="9.1796875" style="49"/>
  </cols>
  <sheetData>
    <row r="1" spans="2:40" s="68" customFormat="1" x14ac:dyDescent="0.35">
      <c r="B1" s="62"/>
      <c r="C1" s="42"/>
      <c r="D1" s="42"/>
      <c r="E1" s="42"/>
      <c r="F1" s="42"/>
      <c r="G1" s="42"/>
      <c r="H1" s="146"/>
      <c r="I1" s="63"/>
      <c r="J1" s="64"/>
      <c r="K1" s="42"/>
      <c r="L1" s="42"/>
      <c r="M1" s="42"/>
      <c r="N1" s="63"/>
      <c r="O1" s="63"/>
      <c r="P1" s="65"/>
      <c r="Q1" s="135"/>
      <c r="R1" s="63"/>
      <c r="S1" s="66"/>
      <c r="T1" s="63"/>
      <c r="U1" s="63"/>
      <c r="V1" s="67"/>
      <c r="W1" s="67"/>
      <c r="X1" s="67"/>
      <c r="Y1" s="67"/>
      <c r="Z1" s="67"/>
      <c r="AA1" s="67"/>
      <c r="AB1" s="67"/>
      <c r="AC1" s="63"/>
      <c r="AD1" s="63"/>
      <c r="AE1" s="219"/>
      <c r="AF1" s="63"/>
      <c r="AG1" s="242"/>
      <c r="AH1" s="63"/>
      <c r="AI1" s="63"/>
      <c r="AJ1" s="219"/>
      <c r="AK1" s="223"/>
      <c r="AL1" s="232"/>
      <c r="AM1" s="63"/>
    </row>
    <row r="2" spans="2:40" x14ac:dyDescent="0.35">
      <c r="B2" s="489" t="s">
        <v>0</v>
      </c>
      <c r="C2" s="489"/>
      <c r="D2" s="489"/>
      <c r="E2" s="489"/>
      <c r="F2" s="489"/>
      <c r="G2" s="489"/>
      <c r="H2" s="489"/>
      <c r="I2" s="489"/>
      <c r="J2" s="489"/>
      <c r="K2" s="489"/>
      <c r="L2" s="489"/>
      <c r="M2" s="489"/>
      <c r="N2" s="489"/>
      <c r="O2" s="489"/>
      <c r="P2" s="489"/>
      <c r="Q2" s="489"/>
      <c r="R2" s="489"/>
      <c r="S2" s="489"/>
      <c r="T2" s="489"/>
      <c r="U2" s="489"/>
      <c r="V2" s="489"/>
      <c r="W2" s="489"/>
      <c r="X2" s="489"/>
      <c r="Y2" s="489"/>
      <c r="Z2" s="489"/>
      <c r="AA2" s="489"/>
      <c r="AB2" s="489"/>
      <c r="AC2" s="489"/>
      <c r="AD2" s="489"/>
      <c r="AE2" s="489"/>
      <c r="AF2" s="489"/>
      <c r="AG2" s="489"/>
      <c r="AH2" s="489"/>
      <c r="AI2" s="489"/>
      <c r="AJ2" s="489"/>
      <c r="AK2" s="489"/>
      <c r="AL2" s="489"/>
      <c r="AM2" s="489"/>
    </row>
    <row r="3" spans="2:40" ht="58.5" customHeight="1" x14ac:dyDescent="0.35">
      <c r="B3" s="489" t="s">
        <v>33</v>
      </c>
      <c r="C3" s="489"/>
      <c r="D3" s="489"/>
      <c r="E3" s="489"/>
      <c r="F3" s="489"/>
      <c r="G3" s="489"/>
      <c r="H3" s="489"/>
      <c r="I3" s="489"/>
      <c r="J3" s="489"/>
      <c r="K3" s="489"/>
      <c r="L3" s="489"/>
      <c r="M3" s="489"/>
      <c r="N3" s="489"/>
      <c r="O3" s="489"/>
      <c r="P3" s="489"/>
      <c r="Q3" s="489"/>
      <c r="R3" s="489"/>
      <c r="S3" s="489"/>
      <c r="T3" s="489"/>
      <c r="U3" s="489"/>
      <c r="V3" s="489"/>
      <c r="W3" s="489"/>
      <c r="X3" s="489"/>
      <c r="Y3" s="489"/>
      <c r="Z3" s="489"/>
      <c r="AA3" s="489"/>
      <c r="AB3" s="489"/>
      <c r="AC3" s="489"/>
      <c r="AD3" s="489"/>
      <c r="AE3" s="489"/>
      <c r="AF3" s="489"/>
      <c r="AG3" s="489"/>
      <c r="AH3" s="489"/>
      <c r="AI3" s="489"/>
      <c r="AJ3" s="489"/>
      <c r="AK3" s="489"/>
      <c r="AL3" s="489"/>
      <c r="AM3" s="489"/>
    </row>
    <row r="4" spans="2:40" x14ac:dyDescent="0.35">
      <c r="B4" s="489" t="s">
        <v>305</v>
      </c>
      <c r="C4" s="489"/>
      <c r="D4" s="489"/>
      <c r="E4" s="489"/>
      <c r="F4" s="489"/>
      <c r="G4" s="489"/>
      <c r="H4" s="489"/>
      <c r="I4" s="489"/>
      <c r="J4" s="489"/>
      <c r="K4" s="489"/>
      <c r="L4" s="489"/>
      <c r="M4" s="489"/>
      <c r="N4" s="489"/>
      <c r="O4" s="489"/>
      <c r="P4" s="489"/>
      <c r="Q4" s="489"/>
      <c r="R4" s="489"/>
      <c r="S4" s="489"/>
      <c r="T4" s="489"/>
      <c r="U4" s="489"/>
      <c r="V4" s="489"/>
      <c r="W4" s="489"/>
      <c r="X4" s="489"/>
      <c r="Y4" s="489"/>
      <c r="Z4" s="489"/>
      <c r="AA4" s="489"/>
      <c r="AB4" s="489"/>
      <c r="AC4" s="489"/>
      <c r="AD4" s="489"/>
      <c r="AE4" s="489"/>
      <c r="AF4" s="489"/>
      <c r="AG4" s="489"/>
      <c r="AH4" s="489"/>
      <c r="AI4" s="489"/>
      <c r="AJ4" s="489"/>
      <c r="AK4" s="489"/>
      <c r="AL4" s="489"/>
      <c r="AM4" s="489"/>
    </row>
    <row r="5" spans="2:40" x14ac:dyDescent="0.35">
      <c r="B5" s="489" t="s">
        <v>34</v>
      </c>
      <c r="C5" s="489"/>
      <c r="D5" s="489"/>
      <c r="E5" s="489"/>
      <c r="F5" s="489"/>
      <c r="G5" s="489"/>
      <c r="H5" s="489"/>
      <c r="I5" s="489"/>
      <c r="J5" s="489"/>
      <c r="K5" s="489"/>
      <c r="L5" s="489"/>
      <c r="M5" s="489"/>
      <c r="N5" s="489"/>
      <c r="O5" s="489"/>
      <c r="P5" s="489"/>
      <c r="Q5" s="489"/>
      <c r="R5" s="489"/>
      <c r="S5" s="489"/>
      <c r="T5" s="489"/>
      <c r="U5" s="489"/>
      <c r="V5" s="489"/>
      <c r="W5" s="489"/>
      <c r="X5" s="489"/>
      <c r="Y5" s="489"/>
      <c r="Z5" s="489"/>
      <c r="AA5" s="489"/>
      <c r="AB5" s="489"/>
      <c r="AC5" s="489"/>
      <c r="AD5" s="489"/>
      <c r="AE5" s="489"/>
      <c r="AF5" s="489"/>
      <c r="AG5" s="489"/>
      <c r="AH5" s="489"/>
      <c r="AI5" s="489"/>
      <c r="AJ5" s="489"/>
      <c r="AK5" s="489"/>
      <c r="AL5" s="489"/>
      <c r="AM5" s="489"/>
    </row>
    <row r="6" spans="2:40" s="68" customFormat="1" x14ac:dyDescent="0.35">
      <c r="B6" s="62"/>
      <c r="C6" s="42"/>
      <c r="D6" s="42"/>
      <c r="E6" s="42"/>
      <c r="F6" s="42"/>
      <c r="G6" s="42"/>
      <c r="H6" s="146"/>
      <c r="I6" s="63"/>
      <c r="J6" s="64"/>
      <c r="K6" s="42"/>
      <c r="L6" s="42"/>
      <c r="M6" s="42"/>
      <c r="N6" s="63"/>
      <c r="O6" s="63"/>
      <c r="P6" s="65"/>
      <c r="Q6" s="135"/>
      <c r="R6" s="63"/>
      <c r="S6" s="66"/>
      <c r="T6" s="42"/>
      <c r="U6" s="42"/>
      <c r="V6" s="42"/>
      <c r="W6" s="42"/>
      <c r="X6" s="42"/>
      <c r="Y6" s="42"/>
      <c r="Z6" s="42"/>
      <c r="AA6" s="42"/>
      <c r="AB6" s="42"/>
      <c r="AC6" s="42"/>
      <c r="AD6" s="42"/>
      <c r="AE6" s="64"/>
      <c r="AF6" s="63"/>
      <c r="AG6" s="242"/>
      <c r="AH6" s="42"/>
      <c r="AI6" s="42"/>
      <c r="AJ6" s="64"/>
      <c r="AK6" s="223"/>
      <c r="AL6" s="233"/>
      <c r="AM6" s="42"/>
    </row>
    <row r="7" spans="2:40" s="68" customFormat="1" x14ac:dyDescent="0.35">
      <c r="B7" s="62"/>
      <c r="C7" s="42"/>
      <c r="D7" s="42"/>
      <c r="E7" s="42"/>
      <c r="F7" s="42"/>
      <c r="G7" s="42"/>
      <c r="H7" s="146"/>
      <c r="I7" s="63"/>
      <c r="J7" s="64"/>
      <c r="K7" s="42"/>
      <c r="L7" s="42"/>
      <c r="M7" s="42"/>
      <c r="N7" s="63"/>
      <c r="O7" s="63"/>
      <c r="P7" s="65"/>
      <c r="Q7" s="135"/>
      <c r="R7" s="63"/>
      <c r="S7" s="66"/>
      <c r="T7" s="42"/>
      <c r="U7" s="42"/>
      <c r="V7" s="42"/>
      <c r="W7" s="42"/>
      <c r="X7" s="42"/>
      <c r="Y7" s="42"/>
      <c r="Z7" s="42"/>
      <c r="AA7" s="42"/>
      <c r="AB7" s="42"/>
      <c r="AC7" s="42"/>
      <c r="AD7" s="42"/>
      <c r="AE7" s="64"/>
      <c r="AF7" s="63"/>
      <c r="AG7" s="242"/>
      <c r="AH7" s="42"/>
      <c r="AI7" s="42"/>
      <c r="AJ7" s="64"/>
      <c r="AK7" s="223"/>
      <c r="AL7" s="233"/>
      <c r="AM7" s="42"/>
    </row>
    <row r="8" spans="2:40" s="7" customFormat="1" ht="17.5" x14ac:dyDescent="0.35">
      <c r="B8" s="499" t="s">
        <v>1</v>
      </c>
      <c r="C8" s="490" t="s">
        <v>2</v>
      </c>
      <c r="D8" s="490" t="s">
        <v>3</v>
      </c>
      <c r="E8" s="490" t="s">
        <v>4</v>
      </c>
      <c r="F8" s="490" t="s">
        <v>5</v>
      </c>
      <c r="G8" s="490" t="s">
        <v>6</v>
      </c>
      <c r="H8" s="491" t="s">
        <v>26</v>
      </c>
      <c r="I8" s="491"/>
      <c r="J8" s="492"/>
      <c r="K8" s="491" t="s">
        <v>27</v>
      </c>
      <c r="L8" s="491"/>
      <c r="M8" s="491"/>
      <c r="N8" s="491" t="s">
        <v>28</v>
      </c>
      <c r="O8" s="491"/>
      <c r="P8" s="492"/>
      <c r="Q8" s="491" t="s">
        <v>7</v>
      </c>
      <c r="R8" s="491"/>
      <c r="S8" s="491"/>
      <c r="T8" s="491"/>
      <c r="U8" s="491"/>
      <c r="V8" s="491"/>
      <c r="W8" s="491"/>
      <c r="X8" s="491"/>
      <c r="Y8" s="491"/>
      <c r="Z8" s="491"/>
      <c r="AA8" s="491"/>
      <c r="AB8" s="491"/>
      <c r="AC8" s="491" t="s">
        <v>29</v>
      </c>
      <c r="AD8" s="491"/>
      <c r="AE8" s="491"/>
      <c r="AF8" s="491" t="s">
        <v>8</v>
      </c>
      <c r="AG8" s="491"/>
      <c r="AH8" s="491" t="s">
        <v>30</v>
      </c>
      <c r="AI8" s="491"/>
      <c r="AJ8" s="491"/>
      <c r="AK8" s="491" t="s">
        <v>31</v>
      </c>
      <c r="AL8" s="491"/>
      <c r="AM8" s="490" t="s">
        <v>32</v>
      </c>
      <c r="AN8" s="493" t="s">
        <v>9</v>
      </c>
    </row>
    <row r="9" spans="2:40" s="7" customFormat="1" ht="108.65" customHeight="1" x14ac:dyDescent="0.35">
      <c r="B9" s="500"/>
      <c r="C9" s="490"/>
      <c r="D9" s="490"/>
      <c r="E9" s="490"/>
      <c r="F9" s="490"/>
      <c r="G9" s="490"/>
      <c r="H9" s="491"/>
      <c r="I9" s="491"/>
      <c r="J9" s="492"/>
      <c r="K9" s="491"/>
      <c r="L9" s="491"/>
      <c r="M9" s="491"/>
      <c r="N9" s="491"/>
      <c r="O9" s="491"/>
      <c r="P9" s="492"/>
      <c r="Q9" s="491" t="s">
        <v>10</v>
      </c>
      <c r="R9" s="491"/>
      <c r="S9" s="491"/>
      <c r="T9" s="491" t="s">
        <v>11</v>
      </c>
      <c r="U9" s="491"/>
      <c r="V9" s="491"/>
      <c r="W9" s="491" t="s">
        <v>12</v>
      </c>
      <c r="X9" s="491"/>
      <c r="Y9" s="494"/>
      <c r="Z9" s="491" t="s">
        <v>13</v>
      </c>
      <c r="AA9" s="491"/>
      <c r="AB9" s="491"/>
      <c r="AC9" s="491"/>
      <c r="AD9" s="491"/>
      <c r="AE9" s="491"/>
      <c r="AF9" s="491"/>
      <c r="AG9" s="491"/>
      <c r="AH9" s="491"/>
      <c r="AI9" s="491"/>
      <c r="AJ9" s="491"/>
      <c r="AK9" s="491"/>
      <c r="AL9" s="491"/>
      <c r="AM9" s="490"/>
      <c r="AN9" s="493"/>
    </row>
    <row r="10" spans="2:40" s="8" customFormat="1" ht="17.5" x14ac:dyDescent="0.35">
      <c r="B10" s="512">
        <v>1</v>
      </c>
      <c r="C10" s="493">
        <v>2</v>
      </c>
      <c r="D10" s="493">
        <v>3</v>
      </c>
      <c r="E10" s="493">
        <v>4</v>
      </c>
      <c r="F10" s="493">
        <v>5</v>
      </c>
      <c r="G10" s="493">
        <v>6</v>
      </c>
      <c r="H10" s="493">
        <v>7</v>
      </c>
      <c r="I10" s="493"/>
      <c r="J10" s="498"/>
      <c r="K10" s="493" t="s">
        <v>18</v>
      </c>
      <c r="L10" s="493"/>
      <c r="M10" s="493"/>
      <c r="N10" s="493">
        <v>9</v>
      </c>
      <c r="O10" s="493"/>
      <c r="P10" s="498"/>
      <c r="Q10" s="493">
        <v>10</v>
      </c>
      <c r="R10" s="493"/>
      <c r="S10" s="493"/>
      <c r="T10" s="493" t="s">
        <v>19</v>
      </c>
      <c r="U10" s="493"/>
      <c r="V10" s="493"/>
      <c r="W10" s="493" t="s">
        <v>20</v>
      </c>
      <c r="X10" s="493"/>
      <c r="Y10" s="497"/>
      <c r="Z10" s="509" t="s">
        <v>21</v>
      </c>
      <c r="AA10" s="510"/>
      <c r="AB10" s="511"/>
      <c r="AC10" s="495" t="s">
        <v>22</v>
      </c>
      <c r="AD10" s="495"/>
      <c r="AE10" s="495"/>
      <c r="AF10" s="496" t="s">
        <v>23</v>
      </c>
      <c r="AG10" s="496"/>
      <c r="AH10" s="495" t="s">
        <v>24</v>
      </c>
      <c r="AI10" s="495"/>
      <c r="AJ10" s="495"/>
      <c r="AK10" s="496" t="s">
        <v>25</v>
      </c>
      <c r="AL10" s="496"/>
      <c r="AM10" s="493">
        <v>18</v>
      </c>
      <c r="AN10" s="493"/>
    </row>
    <row r="11" spans="2:40" s="7" customFormat="1" ht="17.5" x14ac:dyDescent="0.35">
      <c r="B11" s="513"/>
      <c r="C11" s="493"/>
      <c r="D11" s="493"/>
      <c r="E11" s="493"/>
      <c r="F11" s="493"/>
      <c r="G11" s="493"/>
      <c r="H11" s="491" t="s">
        <v>14</v>
      </c>
      <c r="I11" s="491"/>
      <c r="J11" s="498" t="s">
        <v>15</v>
      </c>
      <c r="K11" s="491" t="s">
        <v>14</v>
      </c>
      <c r="L11" s="491"/>
      <c r="M11" s="491" t="s">
        <v>15</v>
      </c>
      <c r="N11" s="491" t="s">
        <v>14</v>
      </c>
      <c r="O11" s="491"/>
      <c r="P11" s="515" t="s">
        <v>15</v>
      </c>
      <c r="Q11" s="491" t="s">
        <v>14</v>
      </c>
      <c r="R11" s="491"/>
      <c r="S11" s="508" t="s">
        <v>15</v>
      </c>
      <c r="T11" s="491" t="s">
        <v>14</v>
      </c>
      <c r="U11" s="491"/>
      <c r="V11" s="491" t="s">
        <v>15</v>
      </c>
      <c r="W11" s="491" t="s">
        <v>14</v>
      </c>
      <c r="X11" s="491"/>
      <c r="Y11" s="492" t="s">
        <v>15</v>
      </c>
      <c r="Z11" s="491" t="s">
        <v>14</v>
      </c>
      <c r="AA11" s="491"/>
      <c r="AB11" s="491" t="s">
        <v>15</v>
      </c>
      <c r="AC11" s="491" t="s">
        <v>14</v>
      </c>
      <c r="AD11" s="491"/>
      <c r="AE11" s="498" t="s">
        <v>15</v>
      </c>
      <c r="AF11" s="491" t="s">
        <v>14</v>
      </c>
      <c r="AG11" s="507" t="s">
        <v>15</v>
      </c>
      <c r="AH11" s="491" t="s">
        <v>14</v>
      </c>
      <c r="AI11" s="491"/>
      <c r="AJ11" s="498" t="s">
        <v>15</v>
      </c>
      <c r="AK11" s="505" t="s">
        <v>14</v>
      </c>
      <c r="AL11" s="506" t="s">
        <v>15</v>
      </c>
      <c r="AM11" s="493"/>
      <c r="AN11" s="493"/>
    </row>
    <row r="12" spans="2:40" s="7" customFormat="1" ht="17.5" x14ac:dyDescent="0.35">
      <c r="B12" s="514"/>
      <c r="C12" s="493"/>
      <c r="D12" s="493"/>
      <c r="E12" s="493"/>
      <c r="F12" s="493"/>
      <c r="G12" s="493"/>
      <c r="H12" s="147" t="s">
        <v>16</v>
      </c>
      <c r="I12" s="1" t="s">
        <v>17</v>
      </c>
      <c r="J12" s="498"/>
      <c r="K12" s="1" t="s">
        <v>16</v>
      </c>
      <c r="L12" s="1" t="s">
        <v>17</v>
      </c>
      <c r="M12" s="491"/>
      <c r="N12" s="1" t="s">
        <v>16</v>
      </c>
      <c r="O12" s="1" t="s">
        <v>17</v>
      </c>
      <c r="P12" s="515"/>
      <c r="Q12" s="136" t="s">
        <v>16</v>
      </c>
      <c r="R12" s="1" t="s">
        <v>17</v>
      </c>
      <c r="S12" s="508"/>
      <c r="T12" s="1" t="s">
        <v>16</v>
      </c>
      <c r="U12" s="1" t="s">
        <v>17</v>
      </c>
      <c r="V12" s="491"/>
      <c r="W12" s="1" t="s">
        <v>16</v>
      </c>
      <c r="X12" s="1" t="s">
        <v>17</v>
      </c>
      <c r="Y12" s="492"/>
      <c r="Z12" s="1" t="s">
        <v>16</v>
      </c>
      <c r="AA12" s="1" t="s">
        <v>17</v>
      </c>
      <c r="AB12" s="491"/>
      <c r="AC12" s="1" t="s">
        <v>16</v>
      </c>
      <c r="AD12" s="1" t="s">
        <v>17</v>
      </c>
      <c r="AE12" s="498"/>
      <c r="AF12" s="491"/>
      <c r="AG12" s="507"/>
      <c r="AH12" s="1" t="s">
        <v>16</v>
      </c>
      <c r="AI12" s="1" t="s">
        <v>17</v>
      </c>
      <c r="AJ12" s="498"/>
      <c r="AK12" s="505"/>
      <c r="AL12" s="506"/>
      <c r="AM12" s="493"/>
      <c r="AN12" s="493"/>
    </row>
    <row r="13" spans="2:40" s="116" customFormat="1" ht="31.4" customHeight="1" x14ac:dyDescent="0.35">
      <c r="B13" s="112"/>
      <c r="C13" s="48"/>
      <c r="D13" s="48"/>
      <c r="E13" s="39" t="s">
        <v>238</v>
      </c>
      <c r="F13" s="39" t="s">
        <v>304</v>
      </c>
      <c r="G13" s="39"/>
      <c r="H13" s="155"/>
      <c r="I13" s="127"/>
      <c r="J13" s="113"/>
      <c r="K13" s="57"/>
      <c r="L13" s="57"/>
      <c r="M13" s="57"/>
      <c r="N13" s="112"/>
      <c r="O13" s="127"/>
      <c r="P13" s="114"/>
      <c r="Q13" s="143"/>
      <c r="R13" s="127"/>
      <c r="S13" s="115"/>
      <c r="T13" s="57"/>
      <c r="U13" s="57"/>
      <c r="V13" s="57"/>
      <c r="W13" s="57"/>
      <c r="X13" s="57"/>
      <c r="Y13" s="57"/>
      <c r="Z13" s="57"/>
      <c r="AA13" s="57"/>
      <c r="AB13" s="57"/>
      <c r="AC13" s="72"/>
      <c r="AD13" s="72">
        <f t="shared" ref="AD13:AD39" si="0">O13</f>
        <v>0</v>
      </c>
      <c r="AE13" s="73">
        <f t="shared" ref="AE13:AE39" si="1">S13+V13+Y13+AB13</f>
        <v>0</v>
      </c>
      <c r="AF13" s="72"/>
      <c r="AG13" s="243"/>
      <c r="AH13" s="72"/>
      <c r="AI13" s="72"/>
      <c r="AJ13" s="73"/>
      <c r="AK13" s="224"/>
      <c r="AL13" s="234"/>
      <c r="AM13" s="48"/>
      <c r="AN13" s="48"/>
    </row>
    <row r="14" spans="2:40" s="61" customFormat="1" ht="62" x14ac:dyDescent="0.35">
      <c r="B14" s="55">
        <v>1</v>
      </c>
      <c r="C14" s="41" t="s">
        <v>326</v>
      </c>
      <c r="D14" s="41" t="s">
        <v>327</v>
      </c>
      <c r="E14" s="187">
        <v>37296</v>
      </c>
      <c r="F14" s="6" t="s">
        <v>175</v>
      </c>
      <c r="G14" s="6" t="s">
        <v>383</v>
      </c>
      <c r="H14" s="161">
        <v>87.25</v>
      </c>
      <c r="I14" s="98" t="s">
        <v>381</v>
      </c>
      <c r="J14" s="56">
        <f>J15</f>
        <v>52500000</v>
      </c>
      <c r="K14" s="57"/>
      <c r="L14" s="57"/>
      <c r="M14" s="57"/>
      <c r="N14" s="257">
        <v>87.09</v>
      </c>
      <c r="O14" s="98" t="s">
        <v>381</v>
      </c>
      <c r="P14" s="58">
        <f>P15</f>
        <v>35000000</v>
      </c>
      <c r="Q14" s="138">
        <f>Q15</f>
        <v>0</v>
      </c>
      <c r="R14" s="98" t="str">
        <f t="shared" ref="R14:R25" si="2">I14</f>
        <v>Angka</v>
      </c>
      <c r="S14" s="59">
        <f>S15</f>
        <v>0</v>
      </c>
      <c r="T14" s="57"/>
      <c r="U14" s="57"/>
      <c r="V14" s="57"/>
      <c r="W14" s="57"/>
      <c r="X14" s="57"/>
      <c r="Y14" s="57"/>
      <c r="Z14" s="57"/>
      <c r="AA14" s="57"/>
      <c r="AB14" s="57"/>
      <c r="AC14" s="60">
        <f t="shared" ref="AC14:AC39" si="3">Q14+T14+W14+Z14</f>
        <v>0</v>
      </c>
      <c r="AD14" s="60" t="str">
        <f t="shared" si="0"/>
        <v>Angka</v>
      </c>
      <c r="AE14" s="134">
        <f t="shared" si="1"/>
        <v>0</v>
      </c>
      <c r="AF14" s="60">
        <f t="shared" ref="AF14:AF39" si="4">AC14/N14*100</f>
        <v>0</v>
      </c>
      <c r="AG14" s="244">
        <f t="shared" ref="AG14:AG39" si="5">AE14/P14*100</f>
        <v>0</v>
      </c>
      <c r="AH14" s="60">
        <f t="shared" ref="AH14:AH39" si="6">AC14+K14</f>
        <v>0</v>
      </c>
      <c r="AI14" s="60" t="str">
        <f t="shared" ref="AI14:AI39" si="7">I14</f>
        <v>Angka</v>
      </c>
      <c r="AJ14" s="134">
        <f t="shared" ref="AJ14:AJ39" si="8">AE14+M14</f>
        <v>0</v>
      </c>
      <c r="AK14" s="225">
        <f t="shared" ref="AK14:AK39" si="9">AH14/H14*100</f>
        <v>0</v>
      </c>
      <c r="AL14" s="235">
        <f t="shared" ref="AL14:AL39" si="10">AJ14/J14*100</f>
        <v>0</v>
      </c>
      <c r="AM14" s="53"/>
      <c r="AN14" s="53"/>
    </row>
    <row r="15" spans="2:40" s="84" customFormat="1" ht="51.75" customHeight="1" x14ac:dyDescent="0.35">
      <c r="B15" s="79"/>
      <c r="C15" s="46"/>
      <c r="D15" s="46"/>
      <c r="E15" s="9" t="s">
        <v>176</v>
      </c>
      <c r="F15" s="9" t="s">
        <v>177</v>
      </c>
      <c r="G15" s="9" t="s">
        <v>178</v>
      </c>
      <c r="H15" s="150">
        <v>100</v>
      </c>
      <c r="I15" s="126" t="s">
        <v>309</v>
      </c>
      <c r="J15" s="80">
        <f>SUM(J16:J17)</f>
        <v>52500000</v>
      </c>
      <c r="K15" s="57"/>
      <c r="L15" s="57"/>
      <c r="M15" s="57"/>
      <c r="N15" s="79">
        <v>100</v>
      </c>
      <c r="O15" s="126" t="str">
        <f t="shared" ref="O15:O38" si="11">I15</f>
        <v>%</v>
      </c>
      <c r="P15" s="81">
        <f>SUM(P16:P17)</f>
        <v>35000000</v>
      </c>
      <c r="Q15" s="139">
        <f>SUM(Q16:Q17)</f>
        <v>0</v>
      </c>
      <c r="R15" s="126" t="str">
        <f t="shared" si="2"/>
        <v>%</v>
      </c>
      <c r="S15" s="82">
        <f>SUM(S16:S17)</f>
        <v>0</v>
      </c>
      <c r="T15" s="57"/>
      <c r="U15" s="57"/>
      <c r="V15" s="57"/>
      <c r="W15" s="57"/>
      <c r="X15" s="57"/>
      <c r="Y15" s="57"/>
      <c r="Z15" s="57"/>
      <c r="AA15" s="57"/>
      <c r="AB15" s="57"/>
      <c r="AC15" s="83">
        <f t="shared" si="3"/>
        <v>0</v>
      </c>
      <c r="AD15" s="83" t="str">
        <f t="shared" si="0"/>
        <v>%</v>
      </c>
      <c r="AE15" s="217">
        <f t="shared" si="1"/>
        <v>0</v>
      </c>
      <c r="AF15" s="83">
        <f t="shared" si="4"/>
        <v>0</v>
      </c>
      <c r="AG15" s="245">
        <f t="shared" si="5"/>
        <v>0</v>
      </c>
      <c r="AH15" s="83">
        <f t="shared" si="6"/>
        <v>0</v>
      </c>
      <c r="AI15" s="83" t="str">
        <f t="shared" si="7"/>
        <v>%</v>
      </c>
      <c r="AJ15" s="217">
        <f t="shared" si="8"/>
        <v>0</v>
      </c>
      <c r="AK15" s="226">
        <f t="shared" si="9"/>
        <v>0</v>
      </c>
      <c r="AL15" s="236">
        <f t="shared" si="10"/>
        <v>0</v>
      </c>
      <c r="AM15" s="46"/>
      <c r="AN15" s="46"/>
    </row>
    <row r="16" spans="2:40" s="91" customFormat="1" ht="51.75" customHeight="1" x14ac:dyDescent="0.35">
      <c r="B16" s="85"/>
      <c r="C16" s="44"/>
      <c r="D16" s="44"/>
      <c r="E16" s="2" t="s">
        <v>179</v>
      </c>
      <c r="F16" s="2" t="s">
        <v>180</v>
      </c>
      <c r="G16" s="2" t="s">
        <v>181</v>
      </c>
      <c r="H16" s="151">
        <v>3</v>
      </c>
      <c r="I16" s="111" t="s">
        <v>325</v>
      </c>
      <c r="J16" s="86">
        <v>24000000</v>
      </c>
      <c r="K16" s="87"/>
      <c r="L16" s="87"/>
      <c r="M16" s="87"/>
      <c r="N16" s="85">
        <v>1</v>
      </c>
      <c r="O16" s="111" t="str">
        <f t="shared" si="11"/>
        <v>unit</v>
      </c>
      <c r="P16" s="88">
        <v>15000000</v>
      </c>
      <c r="Q16" s="140">
        <v>0</v>
      </c>
      <c r="R16" s="111" t="str">
        <f t="shared" si="2"/>
        <v>unit</v>
      </c>
      <c r="S16" s="89">
        <v>0</v>
      </c>
      <c r="T16" s="87"/>
      <c r="U16" s="87"/>
      <c r="V16" s="87"/>
      <c r="W16" s="87"/>
      <c r="X16" s="87"/>
      <c r="Y16" s="87"/>
      <c r="Z16" s="87"/>
      <c r="AA16" s="87"/>
      <c r="AB16" s="87"/>
      <c r="AC16" s="90">
        <f t="shared" si="3"/>
        <v>0</v>
      </c>
      <c r="AD16" s="90" t="str">
        <f t="shared" si="0"/>
        <v>unit</v>
      </c>
      <c r="AE16" s="218">
        <f t="shared" si="1"/>
        <v>0</v>
      </c>
      <c r="AF16" s="90">
        <f t="shared" si="4"/>
        <v>0</v>
      </c>
      <c r="AG16" s="246">
        <f t="shared" si="5"/>
        <v>0</v>
      </c>
      <c r="AH16" s="90">
        <f t="shared" si="6"/>
        <v>0</v>
      </c>
      <c r="AI16" s="90" t="str">
        <f t="shared" si="7"/>
        <v>unit</v>
      </c>
      <c r="AJ16" s="218">
        <f t="shared" si="8"/>
        <v>0</v>
      </c>
      <c r="AK16" s="227">
        <f t="shared" si="9"/>
        <v>0</v>
      </c>
      <c r="AL16" s="237">
        <f t="shared" si="10"/>
        <v>0</v>
      </c>
      <c r="AM16" s="44"/>
      <c r="AN16" s="44"/>
    </row>
    <row r="17" spans="2:40" s="91" customFormat="1" ht="51.75" customHeight="1" x14ac:dyDescent="0.35">
      <c r="B17" s="85"/>
      <c r="C17" s="44"/>
      <c r="D17" s="44"/>
      <c r="E17" s="2" t="s">
        <v>182</v>
      </c>
      <c r="F17" s="2" t="s">
        <v>183</v>
      </c>
      <c r="G17" s="2" t="s">
        <v>184</v>
      </c>
      <c r="H17" s="151">
        <v>9</v>
      </c>
      <c r="I17" s="111" t="s">
        <v>312</v>
      </c>
      <c r="J17" s="86">
        <v>28500000</v>
      </c>
      <c r="K17" s="87"/>
      <c r="L17" s="87"/>
      <c r="M17" s="87"/>
      <c r="N17" s="85">
        <v>3</v>
      </c>
      <c r="O17" s="111" t="str">
        <f t="shared" si="11"/>
        <v>laporan</v>
      </c>
      <c r="P17" s="88">
        <v>20000000</v>
      </c>
      <c r="Q17" s="140">
        <v>0</v>
      </c>
      <c r="R17" s="111" t="str">
        <f t="shared" si="2"/>
        <v>laporan</v>
      </c>
      <c r="S17" s="89">
        <v>0</v>
      </c>
      <c r="T17" s="87"/>
      <c r="U17" s="87"/>
      <c r="V17" s="87"/>
      <c r="W17" s="87"/>
      <c r="X17" s="87"/>
      <c r="Y17" s="87"/>
      <c r="Z17" s="87"/>
      <c r="AA17" s="87"/>
      <c r="AB17" s="87"/>
      <c r="AC17" s="90">
        <f t="shared" si="3"/>
        <v>0</v>
      </c>
      <c r="AD17" s="90" t="str">
        <f t="shared" si="0"/>
        <v>laporan</v>
      </c>
      <c r="AE17" s="218">
        <f t="shared" si="1"/>
        <v>0</v>
      </c>
      <c r="AF17" s="90">
        <f t="shared" si="4"/>
        <v>0</v>
      </c>
      <c r="AG17" s="246">
        <f t="shared" si="5"/>
        <v>0</v>
      </c>
      <c r="AH17" s="90">
        <f t="shared" si="6"/>
        <v>0</v>
      </c>
      <c r="AI17" s="90" t="str">
        <f t="shared" si="7"/>
        <v>laporan</v>
      </c>
      <c r="AJ17" s="218">
        <f t="shared" si="8"/>
        <v>0</v>
      </c>
      <c r="AK17" s="227">
        <f t="shared" si="9"/>
        <v>0</v>
      </c>
      <c r="AL17" s="237">
        <f t="shared" si="10"/>
        <v>0</v>
      </c>
      <c r="AM17" s="44"/>
      <c r="AN17" s="44"/>
    </row>
    <row r="18" spans="2:40" s="61" customFormat="1" ht="77.5" x14ac:dyDescent="0.35">
      <c r="B18" s="55">
        <v>2</v>
      </c>
      <c r="C18" s="41" t="s">
        <v>328</v>
      </c>
      <c r="D18" s="41" t="s">
        <v>329</v>
      </c>
      <c r="E18" s="10">
        <v>37661</v>
      </c>
      <c r="F18" s="6" t="s">
        <v>185</v>
      </c>
      <c r="G18" s="11" t="s">
        <v>232</v>
      </c>
      <c r="H18" s="149">
        <v>93.2</v>
      </c>
      <c r="I18" s="98" t="s">
        <v>330</v>
      </c>
      <c r="J18" s="56">
        <f>SUM(J19,J25)</f>
        <v>946500000</v>
      </c>
      <c r="K18" s="57"/>
      <c r="L18" s="57"/>
      <c r="M18" s="57"/>
      <c r="N18" s="55">
        <v>95</v>
      </c>
      <c r="O18" s="98" t="str">
        <f t="shared" si="11"/>
        <v>angka</v>
      </c>
      <c r="P18" s="58">
        <f>SUM(P19,P25)</f>
        <v>365000000</v>
      </c>
      <c r="Q18" s="138">
        <v>0</v>
      </c>
      <c r="R18" s="98" t="str">
        <f t="shared" si="2"/>
        <v>angka</v>
      </c>
      <c r="S18" s="59">
        <f>SUM(S19,S25)</f>
        <v>2302800</v>
      </c>
      <c r="T18" s="57"/>
      <c r="U18" s="57"/>
      <c r="V18" s="57"/>
      <c r="W18" s="57"/>
      <c r="X18" s="57"/>
      <c r="Y18" s="57"/>
      <c r="Z18" s="57"/>
      <c r="AA18" s="57"/>
      <c r="AB18" s="57"/>
      <c r="AC18" s="60">
        <f t="shared" si="3"/>
        <v>0</v>
      </c>
      <c r="AD18" s="60" t="str">
        <f t="shared" si="0"/>
        <v>angka</v>
      </c>
      <c r="AE18" s="134">
        <f t="shared" si="1"/>
        <v>2302800</v>
      </c>
      <c r="AF18" s="60">
        <f t="shared" si="4"/>
        <v>0</v>
      </c>
      <c r="AG18" s="244">
        <f t="shared" si="5"/>
        <v>0.63090410958904108</v>
      </c>
      <c r="AH18" s="60">
        <f t="shared" si="6"/>
        <v>0</v>
      </c>
      <c r="AI18" s="60" t="str">
        <f t="shared" si="7"/>
        <v>angka</v>
      </c>
      <c r="AJ18" s="134">
        <f t="shared" si="8"/>
        <v>2302800</v>
      </c>
      <c r="AK18" s="225">
        <f t="shared" si="9"/>
        <v>0</v>
      </c>
      <c r="AL18" s="235">
        <f t="shared" si="10"/>
        <v>0.24329635499207605</v>
      </c>
      <c r="AM18" s="53"/>
      <c r="AN18" s="53"/>
    </row>
    <row r="19" spans="2:40" s="84" customFormat="1" ht="41.15" customHeight="1" x14ac:dyDescent="0.35">
      <c r="B19" s="209"/>
      <c r="C19" s="132"/>
      <c r="D19" s="132"/>
      <c r="E19" s="130" t="s">
        <v>186</v>
      </c>
      <c r="F19" s="518" t="s">
        <v>187</v>
      </c>
      <c r="G19" s="9" t="s">
        <v>332</v>
      </c>
      <c r="H19" s="150">
        <v>6309</v>
      </c>
      <c r="I19" s="126" t="s">
        <v>334</v>
      </c>
      <c r="J19" s="520">
        <f>SUM(J21:J24)</f>
        <v>286500000</v>
      </c>
      <c r="K19" s="57"/>
      <c r="L19" s="57"/>
      <c r="M19" s="57"/>
      <c r="N19" s="150">
        <v>6043</v>
      </c>
      <c r="O19" s="126" t="str">
        <f t="shared" si="11"/>
        <v>kkal/kap /hr</v>
      </c>
      <c r="P19" s="522">
        <f>SUM(P21:P24)</f>
        <v>170000000</v>
      </c>
      <c r="Q19" s="516">
        <v>0</v>
      </c>
      <c r="R19" s="126" t="str">
        <f t="shared" si="2"/>
        <v>kkal/kap /hr</v>
      </c>
      <c r="S19" s="82">
        <f>SUM(S21:S24)</f>
        <v>2302800</v>
      </c>
      <c r="T19" s="57"/>
      <c r="U19" s="57"/>
      <c r="V19" s="57"/>
      <c r="W19" s="57"/>
      <c r="X19" s="57"/>
      <c r="Y19" s="57"/>
      <c r="Z19" s="57"/>
      <c r="AA19" s="57"/>
      <c r="AB19" s="57"/>
      <c r="AC19" s="83">
        <f t="shared" si="3"/>
        <v>0</v>
      </c>
      <c r="AD19" s="83" t="str">
        <f t="shared" si="0"/>
        <v>kkal/kap /hr</v>
      </c>
      <c r="AE19" s="217">
        <f t="shared" si="1"/>
        <v>2302800</v>
      </c>
      <c r="AF19" s="83">
        <f t="shared" si="4"/>
        <v>0</v>
      </c>
      <c r="AG19" s="245">
        <f t="shared" si="5"/>
        <v>1.3545882352941176</v>
      </c>
      <c r="AH19" s="83">
        <f t="shared" si="6"/>
        <v>0</v>
      </c>
      <c r="AI19" s="83" t="str">
        <f t="shared" si="7"/>
        <v>kkal/kap /hr</v>
      </c>
      <c r="AJ19" s="217">
        <f t="shared" si="8"/>
        <v>2302800</v>
      </c>
      <c r="AK19" s="226">
        <f t="shared" si="9"/>
        <v>0</v>
      </c>
      <c r="AL19" s="236">
        <f t="shared" si="10"/>
        <v>0.80376963350785346</v>
      </c>
      <c r="AM19" s="46"/>
      <c r="AN19" s="46"/>
    </row>
    <row r="20" spans="2:40" s="84" customFormat="1" ht="37.4" customHeight="1" x14ac:dyDescent="0.35">
      <c r="B20" s="210"/>
      <c r="C20" s="133"/>
      <c r="D20" s="133"/>
      <c r="E20" s="131"/>
      <c r="F20" s="519"/>
      <c r="G20" s="9" t="s">
        <v>331</v>
      </c>
      <c r="H20" s="158">
        <v>151.06</v>
      </c>
      <c r="I20" s="126" t="s">
        <v>333</v>
      </c>
      <c r="J20" s="521"/>
      <c r="K20" s="57"/>
      <c r="L20" s="57"/>
      <c r="M20" s="57"/>
      <c r="N20" s="79">
        <v>138</v>
      </c>
      <c r="O20" s="126" t="str">
        <f t="shared" si="11"/>
        <v>gr/kap/hr</v>
      </c>
      <c r="P20" s="523"/>
      <c r="Q20" s="517"/>
      <c r="R20" s="126" t="str">
        <f t="shared" si="2"/>
        <v>gr/kap/hr</v>
      </c>
      <c r="S20" s="82"/>
      <c r="T20" s="57"/>
      <c r="U20" s="57"/>
      <c r="V20" s="57"/>
      <c r="W20" s="57"/>
      <c r="X20" s="57"/>
      <c r="Y20" s="57"/>
      <c r="Z20" s="57"/>
      <c r="AA20" s="57"/>
      <c r="AB20" s="57"/>
      <c r="AC20" s="83">
        <f t="shared" si="3"/>
        <v>0</v>
      </c>
      <c r="AD20" s="83" t="str">
        <f t="shared" si="0"/>
        <v>gr/kap/hr</v>
      </c>
      <c r="AE20" s="217">
        <f t="shared" si="1"/>
        <v>0</v>
      </c>
      <c r="AF20" s="83">
        <f t="shared" si="4"/>
        <v>0</v>
      </c>
      <c r="AG20" s="245" t="e">
        <f t="shared" si="5"/>
        <v>#DIV/0!</v>
      </c>
      <c r="AH20" s="83">
        <f t="shared" si="6"/>
        <v>0</v>
      </c>
      <c r="AI20" s="83" t="str">
        <f t="shared" si="7"/>
        <v>gr/kap/hr</v>
      </c>
      <c r="AJ20" s="217">
        <f t="shared" si="8"/>
        <v>0</v>
      </c>
      <c r="AK20" s="226">
        <f t="shared" si="9"/>
        <v>0</v>
      </c>
      <c r="AL20" s="236" t="e">
        <f t="shared" si="10"/>
        <v>#DIV/0!</v>
      </c>
      <c r="AM20" s="46"/>
      <c r="AN20" s="46"/>
    </row>
    <row r="21" spans="2:40" s="91" customFormat="1" ht="51.75" customHeight="1" x14ac:dyDescent="0.35">
      <c r="B21" s="85"/>
      <c r="C21" s="44"/>
      <c r="D21" s="44"/>
      <c r="E21" s="2" t="s">
        <v>188</v>
      </c>
      <c r="F21" s="2" t="s">
        <v>189</v>
      </c>
      <c r="G21" s="2" t="s">
        <v>190</v>
      </c>
      <c r="H21" s="151">
        <v>3</v>
      </c>
      <c r="I21" s="111" t="s">
        <v>312</v>
      </c>
      <c r="J21" s="86">
        <v>150000000</v>
      </c>
      <c r="K21" s="87"/>
      <c r="L21" s="87"/>
      <c r="M21" s="87"/>
      <c r="N21" s="85">
        <v>1</v>
      </c>
      <c r="O21" s="111" t="str">
        <f t="shared" si="11"/>
        <v>laporan</v>
      </c>
      <c r="P21" s="88">
        <v>50000000</v>
      </c>
      <c r="Q21" s="140">
        <v>0</v>
      </c>
      <c r="R21" s="111" t="str">
        <f t="shared" si="2"/>
        <v>laporan</v>
      </c>
      <c r="S21" s="89">
        <v>0</v>
      </c>
      <c r="T21" s="87"/>
      <c r="U21" s="87"/>
      <c r="V21" s="87"/>
      <c r="W21" s="87"/>
      <c r="X21" s="87"/>
      <c r="Y21" s="87"/>
      <c r="Z21" s="87"/>
      <c r="AA21" s="87"/>
      <c r="AB21" s="87"/>
      <c r="AC21" s="90">
        <f t="shared" si="3"/>
        <v>0</v>
      </c>
      <c r="AD21" s="90" t="str">
        <f t="shared" si="0"/>
        <v>laporan</v>
      </c>
      <c r="AE21" s="218">
        <f t="shared" si="1"/>
        <v>0</v>
      </c>
      <c r="AF21" s="90">
        <f t="shared" si="4"/>
        <v>0</v>
      </c>
      <c r="AG21" s="246">
        <f t="shared" si="5"/>
        <v>0</v>
      </c>
      <c r="AH21" s="90">
        <f t="shared" si="6"/>
        <v>0</v>
      </c>
      <c r="AI21" s="90" t="str">
        <f t="shared" si="7"/>
        <v>laporan</v>
      </c>
      <c r="AJ21" s="218">
        <f t="shared" si="8"/>
        <v>0</v>
      </c>
      <c r="AK21" s="227">
        <f t="shared" si="9"/>
        <v>0</v>
      </c>
      <c r="AL21" s="237">
        <f t="shared" si="10"/>
        <v>0</v>
      </c>
      <c r="AM21" s="44"/>
      <c r="AN21" s="44"/>
    </row>
    <row r="22" spans="2:40" s="91" customFormat="1" ht="51.75" customHeight="1" x14ac:dyDescent="0.35">
      <c r="B22" s="85"/>
      <c r="C22" s="44"/>
      <c r="D22" s="44"/>
      <c r="E22" s="2" t="s">
        <v>191</v>
      </c>
      <c r="F22" s="2" t="s">
        <v>192</v>
      </c>
      <c r="G22" s="2" t="s">
        <v>193</v>
      </c>
      <c r="H22" s="151">
        <v>105</v>
      </c>
      <c r="I22" s="111" t="s">
        <v>325</v>
      </c>
      <c r="J22" s="86">
        <v>31500000</v>
      </c>
      <c r="K22" s="87"/>
      <c r="L22" s="87"/>
      <c r="M22" s="87"/>
      <c r="N22" s="85">
        <v>50</v>
      </c>
      <c r="O22" s="111" t="str">
        <f t="shared" si="11"/>
        <v>unit</v>
      </c>
      <c r="P22" s="88">
        <v>20000000</v>
      </c>
      <c r="Q22" s="140">
        <v>10</v>
      </c>
      <c r="R22" s="111" t="str">
        <f t="shared" si="2"/>
        <v>unit</v>
      </c>
      <c r="S22" s="89">
        <v>0</v>
      </c>
      <c r="T22" s="87"/>
      <c r="U22" s="87"/>
      <c r="V22" s="87"/>
      <c r="W22" s="87"/>
      <c r="X22" s="87"/>
      <c r="Y22" s="87"/>
      <c r="Z22" s="87"/>
      <c r="AA22" s="87"/>
      <c r="AB22" s="87"/>
      <c r="AC22" s="90">
        <f t="shared" si="3"/>
        <v>10</v>
      </c>
      <c r="AD22" s="90" t="str">
        <f t="shared" si="0"/>
        <v>unit</v>
      </c>
      <c r="AE22" s="218">
        <f t="shared" si="1"/>
        <v>0</v>
      </c>
      <c r="AF22" s="90">
        <f t="shared" si="4"/>
        <v>20</v>
      </c>
      <c r="AG22" s="246">
        <f t="shared" si="5"/>
        <v>0</v>
      </c>
      <c r="AH22" s="90">
        <f t="shared" si="6"/>
        <v>10</v>
      </c>
      <c r="AI22" s="90" t="str">
        <f t="shared" si="7"/>
        <v>unit</v>
      </c>
      <c r="AJ22" s="218">
        <f t="shared" si="8"/>
        <v>0</v>
      </c>
      <c r="AK22" s="227">
        <f t="shared" si="9"/>
        <v>9.5238095238095237</v>
      </c>
      <c r="AL22" s="237">
        <f t="shared" si="10"/>
        <v>0</v>
      </c>
      <c r="AM22" s="44"/>
      <c r="AN22" s="44"/>
    </row>
    <row r="23" spans="2:40" s="91" customFormat="1" ht="51.75" customHeight="1" x14ac:dyDescent="0.35">
      <c r="B23" s="85"/>
      <c r="C23" s="44"/>
      <c r="D23" s="44"/>
      <c r="E23" s="2" t="s">
        <v>194</v>
      </c>
      <c r="F23" s="2" t="s">
        <v>195</v>
      </c>
      <c r="G23" s="2" t="s">
        <v>196</v>
      </c>
      <c r="H23" s="151">
        <v>30</v>
      </c>
      <c r="I23" s="111" t="s">
        <v>312</v>
      </c>
      <c r="J23" s="86">
        <v>31500000</v>
      </c>
      <c r="K23" s="87"/>
      <c r="L23" s="87"/>
      <c r="M23" s="87"/>
      <c r="N23" s="85">
        <v>30</v>
      </c>
      <c r="O23" s="111" t="str">
        <f t="shared" si="11"/>
        <v>laporan</v>
      </c>
      <c r="P23" s="88">
        <v>30000000</v>
      </c>
      <c r="Q23" s="140">
        <v>8</v>
      </c>
      <c r="R23" s="111" t="str">
        <f t="shared" si="2"/>
        <v>laporan</v>
      </c>
      <c r="S23" s="89">
        <v>0</v>
      </c>
      <c r="T23" s="87"/>
      <c r="U23" s="87"/>
      <c r="V23" s="87"/>
      <c r="W23" s="87"/>
      <c r="X23" s="87"/>
      <c r="Y23" s="87"/>
      <c r="Z23" s="87"/>
      <c r="AA23" s="87"/>
      <c r="AB23" s="87"/>
      <c r="AC23" s="90">
        <f t="shared" si="3"/>
        <v>8</v>
      </c>
      <c r="AD23" s="90" t="str">
        <f t="shared" si="0"/>
        <v>laporan</v>
      </c>
      <c r="AE23" s="218">
        <f t="shared" si="1"/>
        <v>0</v>
      </c>
      <c r="AF23" s="90">
        <f t="shared" si="4"/>
        <v>26.666666666666668</v>
      </c>
      <c r="AG23" s="246">
        <f t="shared" si="5"/>
        <v>0</v>
      </c>
      <c r="AH23" s="90">
        <f t="shared" si="6"/>
        <v>8</v>
      </c>
      <c r="AI23" s="90" t="str">
        <f t="shared" si="7"/>
        <v>laporan</v>
      </c>
      <c r="AJ23" s="218">
        <f t="shared" si="8"/>
        <v>0</v>
      </c>
      <c r="AK23" s="227">
        <f t="shared" si="9"/>
        <v>26.666666666666668</v>
      </c>
      <c r="AL23" s="237">
        <f t="shared" si="10"/>
        <v>0</v>
      </c>
      <c r="AM23" s="44"/>
      <c r="AN23" s="44"/>
    </row>
    <row r="24" spans="2:40" s="91" customFormat="1" ht="51.75" customHeight="1" x14ac:dyDescent="0.35">
      <c r="B24" s="85"/>
      <c r="C24" s="44"/>
      <c r="D24" s="44"/>
      <c r="E24" s="2" t="s">
        <v>197</v>
      </c>
      <c r="F24" s="2" t="s">
        <v>198</v>
      </c>
      <c r="G24" s="4" t="s">
        <v>233</v>
      </c>
      <c r="H24" s="151">
        <v>18</v>
      </c>
      <c r="I24" s="111" t="s">
        <v>308</v>
      </c>
      <c r="J24" s="86">
        <v>73500000</v>
      </c>
      <c r="K24" s="87"/>
      <c r="L24" s="87"/>
      <c r="M24" s="87"/>
      <c r="N24" s="85">
        <v>13</v>
      </c>
      <c r="O24" s="111" t="str">
        <f t="shared" si="11"/>
        <v>dokumen</v>
      </c>
      <c r="P24" s="88">
        <v>70000000</v>
      </c>
      <c r="Q24" s="140">
        <v>3</v>
      </c>
      <c r="R24" s="111" t="str">
        <f t="shared" si="2"/>
        <v>dokumen</v>
      </c>
      <c r="S24" s="89">
        <v>2302800</v>
      </c>
      <c r="T24" s="87"/>
      <c r="U24" s="87"/>
      <c r="V24" s="87"/>
      <c r="W24" s="87"/>
      <c r="X24" s="87"/>
      <c r="Y24" s="87"/>
      <c r="Z24" s="87"/>
      <c r="AA24" s="87"/>
      <c r="AB24" s="87"/>
      <c r="AC24" s="90">
        <f t="shared" si="3"/>
        <v>3</v>
      </c>
      <c r="AD24" s="90" t="str">
        <f t="shared" si="0"/>
        <v>dokumen</v>
      </c>
      <c r="AE24" s="218">
        <f t="shared" si="1"/>
        <v>2302800</v>
      </c>
      <c r="AF24" s="90">
        <f t="shared" si="4"/>
        <v>23.076923076923077</v>
      </c>
      <c r="AG24" s="246">
        <f t="shared" si="5"/>
        <v>3.2897142857142856</v>
      </c>
      <c r="AH24" s="90">
        <f t="shared" si="6"/>
        <v>3</v>
      </c>
      <c r="AI24" s="90" t="str">
        <f t="shared" si="7"/>
        <v>dokumen</v>
      </c>
      <c r="AJ24" s="218">
        <f t="shared" si="8"/>
        <v>2302800</v>
      </c>
      <c r="AK24" s="227">
        <f t="shared" si="9"/>
        <v>16.666666666666664</v>
      </c>
      <c r="AL24" s="237">
        <f t="shared" si="10"/>
        <v>3.1330612244897957</v>
      </c>
      <c r="AM24" s="44"/>
      <c r="AN24" s="44"/>
    </row>
    <row r="25" spans="2:40" s="84" customFormat="1" ht="35.5" customHeight="1" x14ac:dyDescent="0.35">
      <c r="B25" s="79"/>
      <c r="C25" s="132"/>
      <c r="D25" s="159"/>
      <c r="E25" s="130" t="s">
        <v>199</v>
      </c>
      <c r="F25" s="518" t="s">
        <v>200</v>
      </c>
      <c r="G25" s="9" t="s">
        <v>336</v>
      </c>
      <c r="H25" s="150">
        <v>1875</v>
      </c>
      <c r="I25" s="126" t="s">
        <v>334</v>
      </c>
      <c r="J25" s="520">
        <f>SUM(J27:J28)</f>
        <v>660000000</v>
      </c>
      <c r="K25" s="57"/>
      <c r="L25" s="57"/>
      <c r="M25" s="57"/>
      <c r="N25" s="150">
        <v>1860</v>
      </c>
      <c r="O25" s="126" t="str">
        <f t="shared" si="11"/>
        <v>kkal/kap /hr</v>
      </c>
      <c r="P25" s="522">
        <f>SUM(P27:P28)</f>
        <v>195000000</v>
      </c>
      <c r="Q25" s="516">
        <f>SUM(Q27:Q28)</f>
        <v>0</v>
      </c>
      <c r="R25" s="126" t="str">
        <f t="shared" si="2"/>
        <v>kkal/kap /hr</v>
      </c>
      <c r="S25" s="82">
        <f>SUM(S27:S28)</f>
        <v>0</v>
      </c>
      <c r="T25" s="57"/>
      <c r="U25" s="57"/>
      <c r="V25" s="57"/>
      <c r="W25" s="57"/>
      <c r="X25" s="57"/>
      <c r="Y25" s="57"/>
      <c r="Z25" s="57"/>
      <c r="AA25" s="57"/>
      <c r="AB25" s="57"/>
      <c r="AC25" s="83">
        <f t="shared" si="3"/>
        <v>0</v>
      </c>
      <c r="AD25" s="83" t="str">
        <f t="shared" si="0"/>
        <v>kkal/kap /hr</v>
      </c>
      <c r="AE25" s="217">
        <f t="shared" si="1"/>
        <v>0</v>
      </c>
      <c r="AF25" s="83">
        <f t="shared" si="4"/>
        <v>0</v>
      </c>
      <c r="AG25" s="245">
        <f t="shared" si="5"/>
        <v>0</v>
      </c>
      <c r="AH25" s="83">
        <f t="shared" si="6"/>
        <v>0</v>
      </c>
      <c r="AI25" s="83" t="str">
        <f t="shared" si="7"/>
        <v>kkal/kap /hr</v>
      </c>
      <c r="AJ25" s="217">
        <f t="shared" si="8"/>
        <v>0</v>
      </c>
      <c r="AK25" s="226">
        <f t="shared" si="9"/>
        <v>0</v>
      </c>
      <c r="AL25" s="236">
        <f t="shared" si="10"/>
        <v>0</v>
      </c>
      <c r="AM25" s="46"/>
      <c r="AN25" s="46"/>
    </row>
    <row r="26" spans="2:40" s="84" customFormat="1" ht="35.5" customHeight="1" x14ac:dyDescent="0.35">
      <c r="B26" s="79"/>
      <c r="C26" s="133"/>
      <c r="D26" s="160"/>
      <c r="E26" s="131"/>
      <c r="F26" s="519"/>
      <c r="G26" s="9" t="s">
        <v>335</v>
      </c>
      <c r="H26" s="158">
        <v>57.5</v>
      </c>
      <c r="I26" s="126" t="s">
        <v>333</v>
      </c>
      <c r="J26" s="521"/>
      <c r="K26" s="57"/>
      <c r="L26" s="57"/>
      <c r="M26" s="57"/>
      <c r="N26" s="79">
        <v>58</v>
      </c>
      <c r="O26" s="126" t="str">
        <f t="shared" si="11"/>
        <v>gr/kap/hr</v>
      </c>
      <c r="P26" s="523"/>
      <c r="Q26" s="517"/>
      <c r="R26" s="126"/>
      <c r="S26" s="82"/>
      <c r="T26" s="57"/>
      <c r="U26" s="57"/>
      <c r="V26" s="57"/>
      <c r="W26" s="57"/>
      <c r="X26" s="57"/>
      <c r="Y26" s="57"/>
      <c r="Z26" s="57"/>
      <c r="AA26" s="57"/>
      <c r="AB26" s="57"/>
      <c r="AC26" s="83">
        <f t="shared" si="3"/>
        <v>0</v>
      </c>
      <c r="AD26" s="83" t="str">
        <f t="shared" si="0"/>
        <v>gr/kap/hr</v>
      </c>
      <c r="AE26" s="217">
        <f t="shared" si="1"/>
        <v>0</v>
      </c>
      <c r="AF26" s="83">
        <f t="shared" si="4"/>
        <v>0</v>
      </c>
      <c r="AG26" s="245" t="e">
        <f t="shared" si="5"/>
        <v>#DIV/0!</v>
      </c>
      <c r="AH26" s="83">
        <f t="shared" si="6"/>
        <v>0</v>
      </c>
      <c r="AI26" s="83" t="str">
        <f t="shared" si="7"/>
        <v>gr/kap/hr</v>
      </c>
      <c r="AJ26" s="217">
        <f t="shared" si="8"/>
        <v>0</v>
      </c>
      <c r="AK26" s="226">
        <f t="shared" si="9"/>
        <v>0</v>
      </c>
      <c r="AL26" s="236" t="e">
        <f t="shared" si="10"/>
        <v>#DIV/0!</v>
      </c>
      <c r="AM26" s="46"/>
      <c r="AN26" s="46"/>
    </row>
    <row r="27" spans="2:40" s="91" customFormat="1" ht="51.75" customHeight="1" x14ac:dyDescent="0.35">
      <c r="B27" s="85"/>
      <c r="C27" s="44"/>
      <c r="D27" s="44"/>
      <c r="E27" s="2" t="s">
        <v>201</v>
      </c>
      <c r="F27" s="2" t="s">
        <v>202</v>
      </c>
      <c r="G27" s="4" t="s">
        <v>234</v>
      </c>
      <c r="H27" s="151">
        <v>3</v>
      </c>
      <c r="I27" s="111" t="s">
        <v>308</v>
      </c>
      <c r="J27" s="86">
        <v>300000000</v>
      </c>
      <c r="K27" s="87"/>
      <c r="L27" s="87"/>
      <c r="M27" s="87"/>
      <c r="N27" s="85">
        <v>1</v>
      </c>
      <c r="O27" s="111" t="str">
        <f t="shared" si="11"/>
        <v>dokumen</v>
      </c>
      <c r="P27" s="88">
        <v>40000000</v>
      </c>
      <c r="Q27" s="140">
        <v>0</v>
      </c>
      <c r="R27" s="111" t="str">
        <f t="shared" ref="R27:R38" si="12">I27</f>
        <v>dokumen</v>
      </c>
      <c r="S27" s="89">
        <v>0</v>
      </c>
      <c r="T27" s="87"/>
      <c r="U27" s="87"/>
      <c r="V27" s="87"/>
      <c r="W27" s="87"/>
      <c r="X27" s="87"/>
      <c r="Y27" s="87"/>
      <c r="Z27" s="87"/>
      <c r="AA27" s="87"/>
      <c r="AB27" s="87"/>
      <c r="AC27" s="90">
        <f t="shared" si="3"/>
        <v>0</v>
      </c>
      <c r="AD27" s="90" t="str">
        <f t="shared" si="0"/>
        <v>dokumen</v>
      </c>
      <c r="AE27" s="218">
        <f t="shared" si="1"/>
        <v>0</v>
      </c>
      <c r="AF27" s="90">
        <f t="shared" si="4"/>
        <v>0</v>
      </c>
      <c r="AG27" s="246">
        <f t="shared" si="5"/>
        <v>0</v>
      </c>
      <c r="AH27" s="90">
        <f t="shared" si="6"/>
        <v>0</v>
      </c>
      <c r="AI27" s="90" t="str">
        <f t="shared" si="7"/>
        <v>dokumen</v>
      </c>
      <c r="AJ27" s="218">
        <f t="shared" si="8"/>
        <v>0</v>
      </c>
      <c r="AK27" s="227">
        <f t="shared" si="9"/>
        <v>0</v>
      </c>
      <c r="AL27" s="237">
        <f t="shared" si="10"/>
        <v>0</v>
      </c>
      <c r="AM27" s="44"/>
      <c r="AN27" s="44"/>
    </row>
    <row r="28" spans="2:40" s="91" customFormat="1" ht="51.75" customHeight="1" x14ac:dyDescent="0.35">
      <c r="B28" s="85"/>
      <c r="C28" s="44"/>
      <c r="D28" s="44"/>
      <c r="E28" s="2" t="s">
        <v>203</v>
      </c>
      <c r="F28" s="2" t="s">
        <v>204</v>
      </c>
      <c r="G28" s="2" t="s">
        <v>205</v>
      </c>
      <c r="H28" s="151">
        <v>3</v>
      </c>
      <c r="I28" s="111" t="s">
        <v>312</v>
      </c>
      <c r="J28" s="86">
        <v>360000000</v>
      </c>
      <c r="K28" s="87"/>
      <c r="L28" s="87"/>
      <c r="M28" s="87"/>
      <c r="N28" s="85">
        <v>1</v>
      </c>
      <c r="O28" s="111" t="str">
        <f t="shared" si="11"/>
        <v>laporan</v>
      </c>
      <c r="P28" s="88">
        <v>155000000</v>
      </c>
      <c r="Q28" s="140">
        <v>0</v>
      </c>
      <c r="R28" s="111" t="str">
        <f t="shared" si="12"/>
        <v>laporan</v>
      </c>
      <c r="S28" s="89">
        <v>0</v>
      </c>
      <c r="T28" s="87"/>
      <c r="U28" s="87"/>
      <c r="V28" s="87"/>
      <c r="W28" s="87"/>
      <c r="X28" s="87"/>
      <c r="Y28" s="87"/>
      <c r="Z28" s="87"/>
      <c r="AA28" s="87"/>
      <c r="AB28" s="87"/>
      <c r="AC28" s="90">
        <f t="shared" si="3"/>
        <v>0</v>
      </c>
      <c r="AD28" s="90" t="str">
        <f t="shared" si="0"/>
        <v>laporan</v>
      </c>
      <c r="AE28" s="218">
        <f t="shared" si="1"/>
        <v>0</v>
      </c>
      <c r="AF28" s="90">
        <f t="shared" si="4"/>
        <v>0</v>
      </c>
      <c r="AG28" s="246">
        <f t="shared" si="5"/>
        <v>0</v>
      </c>
      <c r="AH28" s="90">
        <f t="shared" si="6"/>
        <v>0</v>
      </c>
      <c r="AI28" s="90" t="str">
        <f t="shared" si="7"/>
        <v>laporan</v>
      </c>
      <c r="AJ28" s="218">
        <f t="shared" si="8"/>
        <v>0</v>
      </c>
      <c r="AK28" s="227">
        <f t="shared" si="9"/>
        <v>0</v>
      </c>
      <c r="AL28" s="237">
        <f t="shared" si="10"/>
        <v>0</v>
      </c>
      <c r="AM28" s="44"/>
      <c r="AN28" s="44"/>
    </row>
    <row r="29" spans="2:40" s="61" customFormat="1" ht="108.5" x14ac:dyDescent="0.35">
      <c r="B29" s="55"/>
      <c r="C29" s="41" t="s">
        <v>337</v>
      </c>
      <c r="D29" s="41" t="s">
        <v>338</v>
      </c>
      <c r="E29" s="10">
        <v>38026</v>
      </c>
      <c r="F29" s="6" t="s">
        <v>206</v>
      </c>
      <c r="G29" s="11" t="s">
        <v>235</v>
      </c>
      <c r="H29" s="149">
        <v>100</v>
      </c>
      <c r="I29" s="98" t="s">
        <v>309</v>
      </c>
      <c r="J29" s="56">
        <f>SUM(J30,J32)</f>
        <v>1092000000</v>
      </c>
      <c r="K29" s="57"/>
      <c r="L29" s="57"/>
      <c r="M29" s="57"/>
      <c r="N29" s="55">
        <v>100</v>
      </c>
      <c r="O29" s="98" t="str">
        <f t="shared" si="11"/>
        <v>%</v>
      </c>
      <c r="P29" s="58">
        <f>SUM(P30,P32)</f>
        <v>335000000</v>
      </c>
      <c r="Q29" s="138">
        <v>25</v>
      </c>
      <c r="R29" s="98" t="str">
        <f t="shared" si="12"/>
        <v>%</v>
      </c>
      <c r="S29" s="59">
        <f>SUM(S30,S32)</f>
        <v>0</v>
      </c>
      <c r="T29" s="57"/>
      <c r="U29" s="57"/>
      <c r="V29" s="57"/>
      <c r="W29" s="57"/>
      <c r="X29" s="57"/>
      <c r="Y29" s="57"/>
      <c r="Z29" s="57"/>
      <c r="AA29" s="57"/>
      <c r="AB29" s="57"/>
      <c r="AC29" s="60">
        <f t="shared" si="3"/>
        <v>25</v>
      </c>
      <c r="AD29" s="60" t="str">
        <f t="shared" si="0"/>
        <v>%</v>
      </c>
      <c r="AE29" s="134">
        <f t="shared" si="1"/>
        <v>0</v>
      </c>
      <c r="AF29" s="60">
        <f t="shared" si="4"/>
        <v>25</v>
      </c>
      <c r="AG29" s="244">
        <f t="shared" si="5"/>
        <v>0</v>
      </c>
      <c r="AH29" s="60">
        <f t="shared" si="6"/>
        <v>25</v>
      </c>
      <c r="AI29" s="60" t="str">
        <f t="shared" si="7"/>
        <v>%</v>
      </c>
      <c r="AJ29" s="134">
        <f t="shared" si="8"/>
        <v>0</v>
      </c>
      <c r="AK29" s="225">
        <f t="shared" si="9"/>
        <v>25</v>
      </c>
      <c r="AL29" s="235">
        <f t="shared" si="10"/>
        <v>0</v>
      </c>
      <c r="AM29" s="53"/>
      <c r="AN29" s="53"/>
    </row>
    <row r="30" spans="2:40" s="84" customFormat="1" ht="51.75" customHeight="1" x14ac:dyDescent="0.35">
      <c r="B30" s="79"/>
      <c r="C30" s="46"/>
      <c r="D30" s="46"/>
      <c r="E30" s="9" t="s">
        <v>207</v>
      </c>
      <c r="F30" s="9" t="s">
        <v>208</v>
      </c>
      <c r="G30" s="12" t="s">
        <v>236</v>
      </c>
      <c r="H30" s="150">
        <v>3</v>
      </c>
      <c r="I30" s="126" t="s">
        <v>308</v>
      </c>
      <c r="J30" s="80">
        <f>J31</f>
        <v>42000000</v>
      </c>
      <c r="K30" s="57"/>
      <c r="L30" s="57"/>
      <c r="M30" s="57"/>
      <c r="N30" s="79">
        <v>1</v>
      </c>
      <c r="O30" s="126" t="str">
        <f t="shared" si="11"/>
        <v>dokumen</v>
      </c>
      <c r="P30" s="81">
        <f>P31</f>
        <v>15000000</v>
      </c>
      <c r="Q30" s="139">
        <f>Q31</f>
        <v>3</v>
      </c>
      <c r="R30" s="126" t="str">
        <f t="shared" si="12"/>
        <v>dokumen</v>
      </c>
      <c r="S30" s="82">
        <f>S31</f>
        <v>0</v>
      </c>
      <c r="T30" s="57"/>
      <c r="U30" s="57"/>
      <c r="V30" s="57"/>
      <c r="W30" s="57"/>
      <c r="X30" s="57"/>
      <c r="Y30" s="57"/>
      <c r="Z30" s="57"/>
      <c r="AA30" s="57"/>
      <c r="AB30" s="57"/>
      <c r="AC30" s="83">
        <f t="shared" si="3"/>
        <v>3</v>
      </c>
      <c r="AD30" s="83" t="str">
        <f t="shared" si="0"/>
        <v>dokumen</v>
      </c>
      <c r="AE30" s="217">
        <f t="shared" si="1"/>
        <v>0</v>
      </c>
      <c r="AF30" s="83">
        <f t="shared" si="4"/>
        <v>300</v>
      </c>
      <c r="AG30" s="245">
        <f t="shared" si="5"/>
        <v>0</v>
      </c>
      <c r="AH30" s="83">
        <f t="shared" si="6"/>
        <v>3</v>
      </c>
      <c r="AI30" s="83" t="str">
        <f t="shared" si="7"/>
        <v>dokumen</v>
      </c>
      <c r="AJ30" s="217">
        <f t="shared" si="8"/>
        <v>0</v>
      </c>
      <c r="AK30" s="226">
        <f t="shared" si="9"/>
        <v>100</v>
      </c>
      <c r="AL30" s="236">
        <f t="shared" si="10"/>
        <v>0</v>
      </c>
      <c r="AM30" s="46"/>
      <c r="AN30" s="46"/>
    </row>
    <row r="31" spans="2:40" s="91" customFormat="1" ht="51.75" customHeight="1" x14ac:dyDescent="0.35">
      <c r="B31" s="85"/>
      <c r="C31" s="44"/>
      <c r="D31" s="44"/>
      <c r="E31" s="2" t="s">
        <v>209</v>
      </c>
      <c r="F31" s="2" t="s">
        <v>210</v>
      </c>
      <c r="G31" s="2" t="s">
        <v>211</v>
      </c>
      <c r="H31" s="151">
        <v>15</v>
      </c>
      <c r="I31" s="111" t="s">
        <v>308</v>
      </c>
      <c r="J31" s="86">
        <v>42000000</v>
      </c>
      <c r="K31" s="87"/>
      <c r="L31" s="87"/>
      <c r="M31" s="87"/>
      <c r="N31" s="85">
        <v>13</v>
      </c>
      <c r="O31" s="111" t="str">
        <f t="shared" si="11"/>
        <v>dokumen</v>
      </c>
      <c r="P31" s="88">
        <v>15000000</v>
      </c>
      <c r="Q31" s="140">
        <v>3</v>
      </c>
      <c r="R31" s="111" t="str">
        <f t="shared" si="12"/>
        <v>dokumen</v>
      </c>
      <c r="S31" s="89">
        <v>0</v>
      </c>
      <c r="T31" s="87"/>
      <c r="U31" s="87"/>
      <c r="V31" s="87"/>
      <c r="W31" s="87"/>
      <c r="X31" s="87"/>
      <c r="Y31" s="87"/>
      <c r="Z31" s="87"/>
      <c r="AA31" s="87"/>
      <c r="AB31" s="87"/>
      <c r="AC31" s="90">
        <f t="shared" si="3"/>
        <v>3</v>
      </c>
      <c r="AD31" s="90" t="str">
        <f t="shared" si="0"/>
        <v>dokumen</v>
      </c>
      <c r="AE31" s="218">
        <f t="shared" si="1"/>
        <v>0</v>
      </c>
      <c r="AF31" s="90">
        <f t="shared" si="4"/>
        <v>23.076923076923077</v>
      </c>
      <c r="AG31" s="246">
        <f t="shared" si="5"/>
        <v>0</v>
      </c>
      <c r="AH31" s="90">
        <f t="shared" si="6"/>
        <v>3</v>
      </c>
      <c r="AI31" s="90" t="str">
        <f t="shared" si="7"/>
        <v>dokumen</v>
      </c>
      <c r="AJ31" s="218">
        <f t="shared" si="8"/>
        <v>0</v>
      </c>
      <c r="AK31" s="227">
        <f t="shared" si="9"/>
        <v>20</v>
      </c>
      <c r="AL31" s="237">
        <f t="shared" si="10"/>
        <v>0</v>
      </c>
      <c r="AM31" s="44"/>
      <c r="AN31" s="44"/>
    </row>
    <row r="32" spans="2:40" s="84" customFormat="1" ht="51.75" customHeight="1" x14ac:dyDescent="0.35">
      <c r="B32" s="79"/>
      <c r="C32" s="46"/>
      <c r="D32" s="46"/>
      <c r="E32" s="9" t="s">
        <v>212</v>
      </c>
      <c r="F32" s="9" t="s">
        <v>213</v>
      </c>
      <c r="G32" s="12" t="s">
        <v>237</v>
      </c>
      <c r="H32" s="150">
        <v>100</v>
      </c>
      <c r="I32" s="126" t="s">
        <v>309</v>
      </c>
      <c r="J32" s="80">
        <f>SUM(J33:J34)</f>
        <v>1050000000</v>
      </c>
      <c r="K32" s="57"/>
      <c r="L32" s="57"/>
      <c r="M32" s="57"/>
      <c r="N32" s="79">
        <v>100</v>
      </c>
      <c r="O32" s="126" t="str">
        <f t="shared" si="11"/>
        <v>%</v>
      </c>
      <c r="P32" s="81">
        <f>SUM(P33:P34)</f>
        <v>320000000</v>
      </c>
      <c r="Q32" s="139">
        <f>SUM(Q33:Q34)</f>
        <v>6</v>
      </c>
      <c r="R32" s="126" t="str">
        <f t="shared" si="12"/>
        <v>%</v>
      </c>
      <c r="S32" s="82">
        <f>SUM(S33:S34)</f>
        <v>0</v>
      </c>
      <c r="T32" s="57"/>
      <c r="U32" s="57"/>
      <c r="V32" s="57"/>
      <c r="W32" s="57"/>
      <c r="X32" s="57"/>
      <c r="Y32" s="57"/>
      <c r="Z32" s="57"/>
      <c r="AA32" s="57"/>
      <c r="AB32" s="57"/>
      <c r="AC32" s="83">
        <f t="shared" si="3"/>
        <v>6</v>
      </c>
      <c r="AD32" s="83" t="str">
        <f t="shared" si="0"/>
        <v>%</v>
      </c>
      <c r="AE32" s="217">
        <f t="shared" si="1"/>
        <v>0</v>
      </c>
      <c r="AF32" s="83">
        <f t="shared" si="4"/>
        <v>6</v>
      </c>
      <c r="AG32" s="245">
        <f t="shared" si="5"/>
        <v>0</v>
      </c>
      <c r="AH32" s="83">
        <f t="shared" si="6"/>
        <v>6</v>
      </c>
      <c r="AI32" s="83" t="str">
        <f t="shared" si="7"/>
        <v>%</v>
      </c>
      <c r="AJ32" s="217">
        <f t="shared" si="8"/>
        <v>0</v>
      </c>
      <c r="AK32" s="226">
        <f t="shared" si="9"/>
        <v>6</v>
      </c>
      <c r="AL32" s="236">
        <f t="shared" si="10"/>
        <v>0</v>
      </c>
      <c r="AM32" s="46"/>
      <c r="AN32" s="46"/>
    </row>
    <row r="33" spans="2:40" s="91" customFormat="1" ht="51.75" customHeight="1" x14ac:dyDescent="0.35">
      <c r="B33" s="85"/>
      <c r="C33" s="44"/>
      <c r="D33" s="44"/>
      <c r="E33" s="2" t="s">
        <v>214</v>
      </c>
      <c r="F33" s="2" t="s">
        <v>215</v>
      </c>
      <c r="G33" s="2" t="s">
        <v>216</v>
      </c>
      <c r="H33" s="151">
        <v>36</v>
      </c>
      <c r="I33" s="111" t="s">
        <v>308</v>
      </c>
      <c r="J33" s="86">
        <v>840000000</v>
      </c>
      <c r="K33" s="87"/>
      <c r="L33" s="87"/>
      <c r="M33" s="87"/>
      <c r="N33" s="85">
        <v>12</v>
      </c>
      <c r="O33" s="111" t="str">
        <f t="shared" si="11"/>
        <v>dokumen</v>
      </c>
      <c r="P33" s="88">
        <v>250000000</v>
      </c>
      <c r="Q33" s="140">
        <v>3</v>
      </c>
      <c r="R33" s="111" t="str">
        <f t="shared" si="12"/>
        <v>dokumen</v>
      </c>
      <c r="S33" s="89">
        <v>0</v>
      </c>
      <c r="T33" s="87"/>
      <c r="U33" s="87"/>
      <c r="V33" s="87"/>
      <c r="W33" s="87"/>
      <c r="X33" s="87"/>
      <c r="Y33" s="87"/>
      <c r="Z33" s="87"/>
      <c r="AA33" s="87"/>
      <c r="AB33" s="87"/>
      <c r="AC33" s="90">
        <f t="shared" si="3"/>
        <v>3</v>
      </c>
      <c r="AD33" s="90" t="str">
        <f t="shared" si="0"/>
        <v>dokumen</v>
      </c>
      <c r="AE33" s="218">
        <f t="shared" si="1"/>
        <v>0</v>
      </c>
      <c r="AF33" s="90">
        <f t="shared" si="4"/>
        <v>25</v>
      </c>
      <c r="AG33" s="246">
        <f t="shared" si="5"/>
        <v>0</v>
      </c>
      <c r="AH33" s="90">
        <f t="shared" si="6"/>
        <v>3</v>
      </c>
      <c r="AI33" s="90" t="str">
        <f t="shared" si="7"/>
        <v>dokumen</v>
      </c>
      <c r="AJ33" s="218">
        <f t="shared" si="8"/>
        <v>0</v>
      </c>
      <c r="AK33" s="227">
        <f t="shared" si="9"/>
        <v>8.3333333333333321</v>
      </c>
      <c r="AL33" s="237">
        <f t="shared" si="10"/>
        <v>0</v>
      </c>
      <c r="AM33" s="44"/>
      <c r="AN33" s="44"/>
    </row>
    <row r="34" spans="2:40" s="91" customFormat="1" ht="51.75" customHeight="1" x14ac:dyDescent="0.35">
      <c r="B34" s="85"/>
      <c r="C34" s="44"/>
      <c r="D34" s="44"/>
      <c r="E34" s="19" t="s">
        <v>217</v>
      </c>
      <c r="F34" s="2" t="s">
        <v>218</v>
      </c>
      <c r="G34" s="2" t="s">
        <v>219</v>
      </c>
      <c r="H34" s="151">
        <v>36</v>
      </c>
      <c r="I34" s="111" t="s">
        <v>312</v>
      </c>
      <c r="J34" s="86">
        <v>210000000</v>
      </c>
      <c r="K34" s="87"/>
      <c r="L34" s="87"/>
      <c r="M34" s="87"/>
      <c r="N34" s="85">
        <v>12</v>
      </c>
      <c r="O34" s="111" t="str">
        <f t="shared" si="11"/>
        <v>laporan</v>
      </c>
      <c r="P34" s="88">
        <v>70000000</v>
      </c>
      <c r="Q34" s="140">
        <v>3</v>
      </c>
      <c r="R34" s="111" t="str">
        <f t="shared" si="12"/>
        <v>laporan</v>
      </c>
      <c r="S34" s="89">
        <v>0</v>
      </c>
      <c r="T34" s="87"/>
      <c r="U34" s="87"/>
      <c r="V34" s="87"/>
      <c r="W34" s="87"/>
      <c r="X34" s="87"/>
      <c r="Y34" s="87"/>
      <c r="Z34" s="87"/>
      <c r="AA34" s="87"/>
      <c r="AB34" s="87"/>
      <c r="AC34" s="90">
        <f t="shared" si="3"/>
        <v>3</v>
      </c>
      <c r="AD34" s="90" t="str">
        <f t="shared" si="0"/>
        <v>laporan</v>
      </c>
      <c r="AE34" s="218">
        <f t="shared" si="1"/>
        <v>0</v>
      </c>
      <c r="AF34" s="90">
        <f t="shared" si="4"/>
        <v>25</v>
      </c>
      <c r="AG34" s="246">
        <f t="shared" si="5"/>
        <v>0</v>
      </c>
      <c r="AH34" s="90">
        <f t="shared" si="6"/>
        <v>3</v>
      </c>
      <c r="AI34" s="90" t="str">
        <f t="shared" si="7"/>
        <v>laporan</v>
      </c>
      <c r="AJ34" s="218">
        <f t="shared" si="8"/>
        <v>0</v>
      </c>
      <c r="AK34" s="227">
        <f t="shared" si="9"/>
        <v>8.3333333333333321</v>
      </c>
      <c r="AL34" s="237">
        <f t="shared" si="10"/>
        <v>0</v>
      </c>
      <c r="AM34" s="44"/>
      <c r="AN34" s="44"/>
    </row>
    <row r="35" spans="2:40" s="61" customFormat="1" ht="124" x14ac:dyDescent="0.35">
      <c r="B35" s="55"/>
      <c r="C35" s="41" t="s">
        <v>339</v>
      </c>
      <c r="D35" s="41" t="s">
        <v>329</v>
      </c>
      <c r="E35" s="20" t="s">
        <v>240</v>
      </c>
      <c r="F35" s="22" t="s">
        <v>241</v>
      </c>
      <c r="G35" s="17" t="s">
        <v>340</v>
      </c>
      <c r="H35" s="149">
        <v>100</v>
      </c>
      <c r="I35" s="98" t="s">
        <v>309</v>
      </c>
      <c r="J35" s="56">
        <f>J36</f>
        <v>126000000</v>
      </c>
      <c r="K35" s="57"/>
      <c r="L35" s="57"/>
      <c r="M35" s="57"/>
      <c r="N35" s="55">
        <v>100</v>
      </c>
      <c r="O35" s="98" t="str">
        <f t="shared" si="11"/>
        <v>%</v>
      </c>
      <c r="P35" s="58">
        <f>P36</f>
        <v>50000000</v>
      </c>
      <c r="Q35" s="138">
        <v>25</v>
      </c>
      <c r="R35" s="98" t="str">
        <f t="shared" si="12"/>
        <v>%</v>
      </c>
      <c r="S35" s="59">
        <f>S36</f>
        <v>0</v>
      </c>
      <c r="T35" s="57"/>
      <c r="U35" s="57"/>
      <c r="V35" s="57"/>
      <c r="W35" s="57"/>
      <c r="X35" s="57"/>
      <c r="Y35" s="57"/>
      <c r="Z35" s="57"/>
      <c r="AA35" s="57"/>
      <c r="AB35" s="57"/>
      <c r="AC35" s="60">
        <f t="shared" si="3"/>
        <v>25</v>
      </c>
      <c r="AD35" s="60" t="str">
        <f t="shared" si="0"/>
        <v>%</v>
      </c>
      <c r="AE35" s="134">
        <f t="shared" si="1"/>
        <v>0</v>
      </c>
      <c r="AF35" s="60">
        <f t="shared" si="4"/>
        <v>25</v>
      </c>
      <c r="AG35" s="244">
        <f t="shared" si="5"/>
        <v>0</v>
      </c>
      <c r="AH35" s="60">
        <f t="shared" si="6"/>
        <v>25</v>
      </c>
      <c r="AI35" s="60" t="str">
        <f t="shared" si="7"/>
        <v>%</v>
      </c>
      <c r="AJ35" s="134">
        <f t="shared" si="8"/>
        <v>0</v>
      </c>
      <c r="AK35" s="225">
        <f t="shared" si="9"/>
        <v>25</v>
      </c>
      <c r="AL35" s="235">
        <f t="shared" si="10"/>
        <v>0</v>
      </c>
      <c r="AM35" s="53"/>
      <c r="AN35" s="53"/>
    </row>
    <row r="36" spans="2:40" s="84" customFormat="1" ht="51.75" customHeight="1" x14ac:dyDescent="0.35">
      <c r="B36" s="79"/>
      <c r="C36" s="46"/>
      <c r="D36" s="46"/>
      <c r="E36" s="21" t="s">
        <v>242</v>
      </c>
      <c r="F36" s="23" t="s">
        <v>243</v>
      </c>
      <c r="G36" s="18" t="s">
        <v>341</v>
      </c>
      <c r="H36" s="150">
        <v>36</v>
      </c>
      <c r="I36" s="126" t="s">
        <v>344</v>
      </c>
      <c r="J36" s="80">
        <f>SUM(J37:J38)</f>
        <v>126000000</v>
      </c>
      <c r="K36" s="57"/>
      <c r="L36" s="57"/>
      <c r="M36" s="57"/>
      <c r="N36" s="79">
        <v>12</v>
      </c>
      <c r="O36" s="126" t="str">
        <f t="shared" si="11"/>
        <v>bulan</v>
      </c>
      <c r="P36" s="81">
        <f>SUM(P37:P38)</f>
        <v>50000000</v>
      </c>
      <c r="Q36" s="139">
        <v>3</v>
      </c>
      <c r="R36" s="126" t="str">
        <f t="shared" si="12"/>
        <v>bulan</v>
      </c>
      <c r="S36" s="82">
        <f>SUM(S37:S38)</f>
        <v>0</v>
      </c>
      <c r="T36" s="57"/>
      <c r="U36" s="57"/>
      <c r="V36" s="57"/>
      <c r="W36" s="57"/>
      <c r="X36" s="57"/>
      <c r="Y36" s="57"/>
      <c r="Z36" s="57"/>
      <c r="AA36" s="57"/>
      <c r="AB36" s="57"/>
      <c r="AC36" s="83">
        <f t="shared" si="3"/>
        <v>3</v>
      </c>
      <c r="AD36" s="83" t="str">
        <f t="shared" si="0"/>
        <v>bulan</v>
      </c>
      <c r="AE36" s="217">
        <f t="shared" si="1"/>
        <v>0</v>
      </c>
      <c r="AF36" s="83">
        <f t="shared" si="4"/>
        <v>25</v>
      </c>
      <c r="AG36" s="245">
        <f t="shared" si="5"/>
        <v>0</v>
      </c>
      <c r="AH36" s="83">
        <f t="shared" si="6"/>
        <v>3</v>
      </c>
      <c r="AI36" s="83" t="str">
        <f t="shared" si="7"/>
        <v>bulan</v>
      </c>
      <c r="AJ36" s="217">
        <f t="shared" si="8"/>
        <v>0</v>
      </c>
      <c r="AK36" s="226">
        <f t="shared" si="9"/>
        <v>8.3333333333333321</v>
      </c>
      <c r="AL36" s="236">
        <f t="shared" si="10"/>
        <v>0</v>
      </c>
      <c r="AM36" s="46"/>
      <c r="AN36" s="46"/>
    </row>
    <row r="37" spans="2:40" s="91" customFormat="1" ht="51.75" customHeight="1" x14ac:dyDescent="0.35">
      <c r="B37" s="85"/>
      <c r="C37" s="44"/>
      <c r="D37" s="44"/>
      <c r="E37" s="26" t="s">
        <v>244</v>
      </c>
      <c r="F37" s="24" t="s">
        <v>245</v>
      </c>
      <c r="G37" s="14" t="s">
        <v>342</v>
      </c>
      <c r="H37" s="151">
        <v>9</v>
      </c>
      <c r="I37" s="111" t="s">
        <v>308</v>
      </c>
      <c r="J37" s="86">
        <v>42000000</v>
      </c>
      <c r="K37" s="87"/>
      <c r="L37" s="87"/>
      <c r="M37" s="87"/>
      <c r="N37" s="85">
        <v>7</v>
      </c>
      <c r="O37" s="111" t="str">
        <f t="shared" si="11"/>
        <v>dokumen</v>
      </c>
      <c r="P37" s="88">
        <v>25000000</v>
      </c>
      <c r="Q37" s="140">
        <v>1</v>
      </c>
      <c r="R37" s="111" t="str">
        <f t="shared" si="12"/>
        <v>dokumen</v>
      </c>
      <c r="S37" s="89">
        <v>0</v>
      </c>
      <c r="T37" s="87"/>
      <c r="U37" s="87"/>
      <c r="V37" s="87"/>
      <c r="W37" s="87"/>
      <c r="X37" s="87"/>
      <c r="Y37" s="87"/>
      <c r="Z37" s="87"/>
      <c r="AA37" s="87"/>
      <c r="AB37" s="87"/>
      <c r="AC37" s="90">
        <f t="shared" si="3"/>
        <v>1</v>
      </c>
      <c r="AD37" s="90" t="str">
        <f t="shared" si="0"/>
        <v>dokumen</v>
      </c>
      <c r="AE37" s="218">
        <f t="shared" si="1"/>
        <v>0</v>
      </c>
      <c r="AF37" s="90">
        <f t="shared" si="4"/>
        <v>14.285714285714285</v>
      </c>
      <c r="AG37" s="246">
        <f t="shared" si="5"/>
        <v>0</v>
      </c>
      <c r="AH37" s="90">
        <f t="shared" si="6"/>
        <v>1</v>
      </c>
      <c r="AI37" s="90" t="str">
        <f t="shared" si="7"/>
        <v>dokumen</v>
      </c>
      <c r="AJ37" s="218">
        <f t="shared" si="8"/>
        <v>0</v>
      </c>
      <c r="AK37" s="227">
        <f t="shared" si="9"/>
        <v>11.111111111111111</v>
      </c>
      <c r="AL37" s="237">
        <f t="shared" si="10"/>
        <v>0</v>
      </c>
      <c r="AM37" s="44"/>
      <c r="AN37" s="44"/>
    </row>
    <row r="38" spans="2:40" s="91" customFormat="1" ht="51.75" customHeight="1" x14ac:dyDescent="0.35">
      <c r="B38" s="85"/>
      <c r="C38" s="44"/>
      <c r="D38" s="44"/>
      <c r="E38" s="26" t="s">
        <v>246</v>
      </c>
      <c r="F38" s="25" t="s">
        <v>247</v>
      </c>
      <c r="G38" s="16" t="s">
        <v>343</v>
      </c>
      <c r="H38" s="151">
        <v>36</v>
      </c>
      <c r="I38" s="111" t="s">
        <v>312</v>
      </c>
      <c r="J38" s="86">
        <v>84000000</v>
      </c>
      <c r="K38" s="87"/>
      <c r="L38" s="87"/>
      <c r="M38" s="87"/>
      <c r="N38" s="85">
        <v>12</v>
      </c>
      <c r="O38" s="111" t="str">
        <f t="shared" si="11"/>
        <v>laporan</v>
      </c>
      <c r="P38" s="88">
        <v>25000000</v>
      </c>
      <c r="Q38" s="140">
        <v>3</v>
      </c>
      <c r="R38" s="111" t="str">
        <f t="shared" si="12"/>
        <v>laporan</v>
      </c>
      <c r="S38" s="89">
        <v>0</v>
      </c>
      <c r="T38" s="87"/>
      <c r="U38" s="87"/>
      <c r="V38" s="87"/>
      <c r="W38" s="87"/>
      <c r="X38" s="87"/>
      <c r="Y38" s="87"/>
      <c r="Z38" s="87"/>
      <c r="AA38" s="87"/>
      <c r="AB38" s="87"/>
      <c r="AC38" s="90">
        <f t="shared" si="3"/>
        <v>3</v>
      </c>
      <c r="AD38" s="90" t="str">
        <f t="shared" si="0"/>
        <v>laporan</v>
      </c>
      <c r="AE38" s="218">
        <f t="shared" si="1"/>
        <v>0</v>
      </c>
      <c r="AF38" s="90">
        <f t="shared" si="4"/>
        <v>25</v>
      </c>
      <c r="AG38" s="246">
        <f t="shared" si="5"/>
        <v>0</v>
      </c>
      <c r="AH38" s="90">
        <f t="shared" si="6"/>
        <v>3</v>
      </c>
      <c r="AI38" s="90" t="str">
        <f t="shared" si="7"/>
        <v>laporan</v>
      </c>
      <c r="AJ38" s="218">
        <f t="shared" si="8"/>
        <v>0</v>
      </c>
      <c r="AK38" s="227">
        <f t="shared" si="9"/>
        <v>8.3333333333333321</v>
      </c>
      <c r="AL38" s="237">
        <f t="shared" si="10"/>
        <v>0</v>
      </c>
      <c r="AM38" s="44"/>
      <c r="AN38" s="44"/>
    </row>
    <row r="39" spans="2:40" s="78" customFormat="1" ht="31" x14ac:dyDescent="0.35">
      <c r="B39" s="69"/>
      <c r="C39" s="43"/>
      <c r="D39" s="43"/>
      <c r="E39" s="70" t="s">
        <v>239</v>
      </c>
      <c r="F39" s="70" t="s">
        <v>303</v>
      </c>
      <c r="G39" s="71"/>
      <c r="H39" s="148"/>
      <c r="I39" s="72"/>
      <c r="J39" s="73"/>
      <c r="K39" s="74"/>
      <c r="L39" s="74"/>
      <c r="M39" s="74"/>
      <c r="N39" s="72"/>
      <c r="O39" s="72"/>
      <c r="P39" s="75"/>
      <c r="Q39" s="137"/>
      <c r="R39" s="72"/>
      <c r="S39" s="76"/>
      <c r="T39" s="74"/>
      <c r="U39" s="74"/>
      <c r="V39" s="74"/>
      <c r="W39" s="74"/>
      <c r="X39" s="74"/>
      <c r="Y39" s="77"/>
      <c r="Z39" s="74"/>
      <c r="AA39" s="74"/>
      <c r="AB39" s="74"/>
      <c r="AC39" s="72">
        <f t="shared" si="3"/>
        <v>0</v>
      </c>
      <c r="AD39" s="72">
        <f t="shared" si="0"/>
        <v>0</v>
      </c>
      <c r="AE39" s="73">
        <f t="shared" si="1"/>
        <v>0</v>
      </c>
      <c r="AF39" s="72" t="e">
        <f t="shared" si="4"/>
        <v>#DIV/0!</v>
      </c>
      <c r="AG39" s="243" t="e">
        <f t="shared" si="5"/>
        <v>#DIV/0!</v>
      </c>
      <c r="AH39" s="72">
        <f t="shared" si="6"/>
        <v>0</v>
      </c>
      <c r="AI39" s="72">
        <f t="shared" si="7"/>
        <v>0</v>
      </c>
      <c r="AJ39" s="73">
        <f t="shared" si="8"/>
        <v>0</v>
      </c>
      <c r="AK39" s="224" t="e">
        <f t="shared" si="9"/>
        <v>#DIV/0!</v>
      </c>
      <c r="AL39" s="234" t="e">
        <f t="shared" si="10"/>
        <v>#DIV/0!</v>
      </c>
      <c r="AM39" s="43"/>
      <c r="AN39" s="43"/>
    </row>
    <row r="40" spans="2:40" s="61" customFormat="1" ht="62" x14ac:dyDescent="0.35">
      <c r="B40" s="55"/>
      <c r="C40" s="41" t="s">
        <v>306</v>
      </c>
      <c r="D40" s="41" t="s">
        <v>307</v>
      </c>
      <c r="E40" s="13">
        <v>37298</v>
      </c>
      <c r="F40" s="40" t="str">
        <f>UPPER("Program Perencanaan Lingkungan Hidup")</f>
        <v>PROGRAM PERENCANAAN LINGKUNGAN HIDUP</v>
      </c>
      <c r="G40" s="6" t="s">
        <v>77</v>
      </c>
      <c r="H40" s="149">
        <v>100</v>
      </c>
      <c r="I40" s="125" t="s">
        <v>309</v>
      </c>
      <c r="J40" s="56">
        <f>SUM(J41,J44)</f>
        <v>2155000000</v>
      </c>
      <c r="K40" s="57"/>
      <c r="L40" s="57"/>
      <c r="M40" s="57"/>
      <c r="N40" s="55">
        <v>100</v>
      </c>
      <c r="O40" s="125" t="s">
        <v>309</v>
      </c>
      <c r="P40" s="58">
        <f>SUM(P41,P44)</f>
        <v>635000000</v>
      </c>
      <c r="Q40" s="138">
        <v>25</v>
      </c>
      <c r="R40" s="125" t="str">
        <f>I40</f>
        <v>%</v>
      </c>
      <c r="S40" s="59">
        <f>SUM(S41,S44)</f>
        <v>9440550</v>
      </c>
      <c r="T40" s="57"/>
      <c r="U40" s="57"/>
      <c r="V40" s="57"/>
      <c r="W40" s="57"/>
      <c r="X40" s="57"/>
      <c r="Y40" s="57"/>
      <c r="Z40" s="57"/>
      <c r="AA40" s="57"/>
      <c r="AB40" s="57"/>
      <c r="AC40" s="60">
        <f t="shared" ref="AC40:AC47" si="13">Q40+T40+W40+Z40</f>
        <v>25</v>
      </c>
      <c r="AD40" s="60" t="str">
        <f t="shared" ref="AD40:AD47" si="14">O40</f>
        <v>%</v>
      </c>
      <c r="AE40" s="134">
        <f t="shared" ref="AE40:AE47" si="15">S40+V40+Y40+AB40</f>
        <v>9440550</v>
      </c>
      <c r="AF40" s="60">
        <f t="shared" ref="AF40:AF47" si="16">AC40/N40*100</f>
        <v>25</v>
      </c>
      <c r="AG40" s="244">
        <f t="shared" ref="AG40:AG47" si="17">AE40/P40*100</f>
        <v>1.4867007874015747</v>
      </c>
      <c r="AH40" s="60">
        <f t="shared" ref="AH40:AH47" si="18">AC40+K40</f>
        <v>25</v>
      </c>
      <c r="AI40" s="60" t="str">
        <f t="shared" ref="AI40:AI47" si="19">I40</f>
        <v>%</v>
      </c>
      <c r="AJ40" s="134">
        <f t="shared" ref="AJ40:AJ47" si="20">AE40+M40</f>
        <v>9440550</v>
      </c>
      <c r="AK40" s="225">
        <f t="shared" ref="AK40:AK47" si="21">AH40/H40*100</f>
        <v>25</v>
      </c>
      <c r="AL40" s="235">
        <f>AJ40/J40*100</f>
        <v>0.43807656612529006</v>
      </c>
      <c r="AM40" s="53"/>
      <c r="AN40" s="53"/>
    </row>
    <row r="41" spans="2:40" s="84" customFormat="1" ht="46.5" x14ac:dyDescent="0.35">
      <c r="B41" s="79"/>
      <c r="C41" s="50"/>
      <c r="D41" s="50"/>
      <c r="E41" s="9" t="s">
        <v>78</v>
      </c>
      <c r="F41" s="9" t="s">
        <v>79</v>
      </c>
      <c r="G41" s="9" t="s">
        <v>80</v>
      </c>
      <c r="H41" s="150">
        <v>4</v>
      </c>
      <c r="I41" s="126" t="s">
        <v>308</v>
      </c>
      <c r="J41" s="80">
        <f>SUM(J42:J43)</f>
        <v>605000000</v>
      </c>
      <c r="K41" s="57"/>
      <c r="L41" s="57"/>
      <c r="M41" s="57"/>
      <c r="N41" s="79">
        <f>SUM(N42:N43)</f>
        <v>1</v>
      </c>
      <c r="O41" s="126" t="str">
        <f>I41</f>
        <v>dokumen</v>
      </c>
      <c r="P41" s="81">
        <f>SUM(P42:P43)</f>
        <v>65000000</v>
      </c>
      <c r="Q41" s="139">
        <v>0</v>
      </c>
      <c r="R41" s="126" t="str">
        <f>O41</f>
        <v>dokumen</v>
      </c>
      <c r="S41" s="82">
        <f>SUM(S42:S43)</f>
        <v>4463500</v>
      </c>
      <c r="T41" s="57"/>
      <c r="U41" s="57"/>
      <c r="V41" s="57"/>
      <c r="W41" s="57"/>
      <c r="X41" s="57"/>
      <c r="Y41" s="57"/>
      <c r="Z41" s="57"/>
      <c r="AA41" s="57"/>
      <c r="AB41" s="57"/>
      <c r="AC41" s="83">
        <f t="shared" si="13"/>
        <v>0</v>
      </c>
      <c r="AD41" s="83" t="str">
        <f t="shared" si="14"/>
        <v>dokumen</v>
      </c>
      <c r="AE41" s="217">
        <f t="shared" si="15"/>
        <v>4463500</v>
      </c>
      <c r="AF41" s="83">
        <f t="shared" si="16"/>
        <v>0</v>
      </c>
      <c r="AG41" s="245">
        <f t="shared" si="17"/>
        <v>6.8669230769230776</v>
      </c>
      <c r="AH41" s="83">
        <f t="shared" si="18"/>
        <v>0</v>
      </c>
      <c r="AI41" s="83" t="str">
        <f t="shared" si="19"/>
        <v>dokumen</v>
      </c>
      <c r="AJ41" s="217">
        <f t="shared" si="20"/>
        <v>4463500</v>
      </c>
      <c r="AK41" s="226">
        <f t="shared" si="21"/>
        <v>0</v>
      </c>
      <c r="AL41" s="236">
        <f t="shared" ref="AL41:AL47" si="22">AJ41/J41*100</f>
        <v>0.73776859504132231</v>
      </c>
      <c r="AM41" s="46"/>
      <c r="AN41" s="46"/>
    </row>
    <row r="42" spans="2:40" s="171" customFormat="1" ht="46.5" x14ac:dyDescent="0.35">
      <c r="B42" s="172"/>
      <c r="C42" s="162"/>
      <c r="D42" s="162"/>
      <c r="E42" s="163" t="s">
        <v>81</v>
      </c>
      <c r="F42" s="163" t="s">
        <v>82</v>
      </c>
      <c r="G42" s="163" t="s">
        <v>83</v>
      </c>
      <c r="H42" s="164">
        <v>1</v>
      </c>
      <c r="I42" s="165" t="s">
        <v>308</v>
      </c>
      <c r="J42" s="166">
        <v>300000000</v>
      </c>
      <c r="K42" s="167"/>
      <c r="L42" s="167"/>
      <c r="M42" s="167"/>
      <c r="N42" s="172">
        <v>0</v>
      </c>
      <c r="O42" s="165" t="str">
        <f>I42</f>
        <v>dokumen</v>
      </c>
      <c r="P42" s="168">
        <v>0</v>
      </c>
      <c r="Q42" s="211">
        <v>0</v>
      </c>
      <c r="R42" s="165" t="str">
        <f t="shared" ref="R42:R43" si="23">O42</f>
        <v>dokumen</v>
      </c>
      <c r="S42" s="169">
        <v>0</v>
      </c>
      <c r="T42" s="167"/>
      <c r="U42" s="167"/>
      <c r="V42" s="167"/>
      <c r="W42" s="167"/>
      <c r="X42" s="167"/>
      <c r="Y42" s="167"/>
      <c r="Z42" s="167"/>
      <c r="AA42" s="167"/>
      <c r="AB42" s="167"/>
      <c r="AC42" s="170">
        <f t="shared" si="13"/>
        <v>0</v>
      </c>
      <c r="AD42" s="170" t="str">
        <f t="shared" si="14"/>
        <v>dokumen</v>
      </c>
      <c r="AE42" s="220">
        <f t="shared" si="15"/>
        <v>0</v>
      </c>
      <c r="AF42" s="170" t="e">
        <f t="shared" si="16"/>
        <v>#DIV/0!</v>
      </c>
      <c r="AG42" s="247" t="e">
        <f t="shared" si="17"/>
        <v>#DIV/0!</v>
      </c>
      <c r="AH42" s="170">
        <f t="shared" si="18"/>
        <v>0</v>
      </c>
      <c r="AI42" s="170" t="str">
        <f t="shared" si="19"/>
        <v>dokumen</v>
      </c>
      <c r="AJ42" s="220">
        <f t="shared" si="20"/>
        <v>0</v>
      </c>
      <c r="AK42" s="228">
        <f t="shared" si="21"/>
        <v>0</v>
      </c>
      <c r="AL42" s="238">
        <f t="shared" si="22"/>
        <v>0</v>
      </c>
      <c r="AM42" s="162"/>
      <c r="AN42" s="162"/>
    </row>
    <row r="43" spans="2:40" s="91" customFormat="1" ht="31" x14ac:dyDescent="0.35">
      <c r="B43" s="85"/>
      <c r="C43" s="44"/>
      <c r="D43" s="44"/>
      <c r="E43" s="2" t="s">
        <v>84</v>
      </c>
      <c r="F43" s="2" t="s">
        <v>85</v>
      </c>
      <c r="G43" s="2" t="s">
        <v>86</v>
      </c>
      <c r="H43" s="151">
        <v>3</v>
      </c>
      <c r="I43" s="111" t="s">
        <v>308</v>
      </c>
      <c r="J43" s="86">
        <v>305000000</v>
      </c>
      <c r="K43" s="87"/>
      <c r="L43" s="87"/>
      <c r="M43" s="87"/>
      <c r="N43" s="85">
        <v>1</v>
      </c>
      <c r="O43" s="111" t="str">
        <f>I43</f>
        <v>dokumen</v>
      </c>
      <c r="P43" s="88">
        <v>65000000</v>
      </c>
      <c r="Q43" s="140">
        <v>0</v>
      </c>
      <c r="R43" s="111" t="str">
        <f t="shared" si="23"/>
        <v>dokumen</v>
      </c>
      <c r="S43" s="89">
        <v>4463500</v>
      </c>
      <c r="T43" s="87"/>
      <c r="U43" s="87"/>
      <c r="V43" s="87"/>
      <c r="W43" s="87"/>
      <c r="X43" s="87"/>
      <c r="Y43" s="87"/>
      <c r="Z43" s="87"/>
      <c r="AA43" s="87"/>
      <c r="AB43" s="87"/>
      <c r="AC43" s="90">
        <f t="shared" si="13"/>
        <v>0</v>
      </c>
      <c r="AD43" s="90" t="str">
        <f t="shared" si="14"/>
        <v>dokumen</v>
      </c>
      <c r="AE43" s="218">
        <f t="shared" si="15"/>
        <v>4463500</v>
      </c>
      <c r="AF43" s="90">
        <f t="shared" si="16"/>
        <v>0</v>
      </c>
      <c r="AG43" s="246">
        <f t="shared" si="17"/>
        <v>6.8669230769230776</v>
      </c>
      <c r="AH43" s="90">
        <f t="shared" si="18"/>
        <v>0</v>
      </c>
      <c r="AI43" s="90" t="str">
        <f t="shared" si="19"/>
        <v>dokumen</v>
      </c>
      <c r="AJ43" s="218">
        <f t="shared" si="20"/>
        <v>4463500</v>
      </c>
      <c r="AK43" s="227">
        <f t="shared" si="21"/>
        <v>0</v>
      </c>
      <c r="AL43" s="237">
        <f t="shared" si="22"/>
        <v>1.4634426229508195</v>
      </c>
      <c r="AM43" s="44"/>
      <c r="AN43" s="44"/>
    </row>
    <row r="44" spans="2:40" s="84" customFormat="1" ht="46.5" x14ac:dyDescent="0.35">
      <c r="B44" s="79"/>
      <c r="C44" s="46"/>
      <c r="D44" s="46"/>
      <c r="E44" s="9" t="s">
        <v>87</v>
      </c>
      <c r="F44" s="9" t="s">
        <v>88</v>
      </c>
      <c r="G44" s="9" t="s">
        <v>89</v>
      </c>
      <c r="H44" s="150">
        <f>SUM(H45:H47)</f>
        <v>7</v>
      </c>
      <c r="I44" s="126" t="s">
        <v>308</v>
      </c>
      <c r="J44" s="80">
        <f>SUM(J45:J47)</f>
        <v>1550000000</v>
      </c>
      <c r="K44" s="57"/>
      <c r="L44" s="57"/>
      <c r="M44" s="57"/>
      <c r="N44" s="79">
        <v>3</v>
      </c>
      <c r="O44" s="126" t="s">
        <v>308</v>
      </c>
      <c r="P44" s="81">
        <f>SUM(P45:P47)</f>
        <v>570000000</v>
      </c>
      <c r="Q44" s="139">
        <v>0</v>
      </c>
      <c r="R44" s="126" t="str">
        <f>I44</f>
        <v>dokumen</v>
      </c>
      <c r="S44" s="82">
        <f>SUM(S45:S47)</f>
        <v>4977050</v>
      </c>
      <c r="T44" s="57"/>
      <c r="U44" s="57"/>
      <c r="V44" s="57"/>
      <c r="W44" s="57"/>
      <c r="X44" s="57"/>
      <c r="Y44" s="57"/>
      <c r="Z44" s="57"/>
      <c r="AA44" s="57"/>
      <c r="AB44" s="57"/>
      <c r="AC44" s="83">
        <f t="shared" si="13"/>
        <v>0</v>
      </c>
      <c r="AD44" s="83" t="str">
        <f t="shared" si="14"/>
        <v>dokumen</v>
      </c>
      <c r="AE44" s="217">
        <f t="shared" si="15"/>
        <v>4977050</v>
      </c>
      <c r="AF44" s="83">
        <f t="shared" si="16"/>
        <v>0</v>
      </c>
      <c r="AG44" s="245">
        <f t="shared" si="17"/>
        <v>0.87316666666666676</v>
      </c>
      <c r="AH44" s="83">
        <f t="shared" si="18"/>
        <v>0</v>
      </c>
      <c r="AI44" s="83" t="str">
        <f t="shared" si="19"/>
        <v>dokumen</v>
      </c>
      <c r="AJ44" s="217">
        <f t="shared" si="20"/>
        <v>4977050</v>
      </c>
      <c r="AK44" s="226">
        <f t="shared" si="21"/>
        <v>0</v>
      </c>
      <c r="AL44" s="236">
        <f t="shared" si="22"/>
        <v>0.3211</v>
      </c>
      <c r="AM44" s="46"/>
      <c r="AN44" s="46"/>
    </row>
    <row r="45" spans="2:40" s="206" customFormat="1" ht="31" x14ac:dyDescent="0.35">
      <c r="B45" s="203"/>
      <c r="C45" s="198"/>
      <c r="D45" s="198"/>
      <c r="E45" s="2" t="s">
        <v>90</v>
      </c>
      <c r="F45" s="2" t="s">
        <v>91</v>
      </c>
      <c r="G45" s="207" t="s">
        <v>223</v>
      </c>
      <c r="H45" s="199">
        <v>1</v>
      </c>
      <c r="I45" s="200" t="s">
        <v>308</v>
      </c>
      <c r="J45" s="201">
        <v>300000000</v>
      </c>
      <c r="K45" s="202"/>
      <c r="L45" s="202"/>
      <c r="M45" s="202"/>
      <c r="N45" s="208">
        <v>1</v>
      </c>
      <c r="O45" s="200" t="s">
        <v>308</v>
      </c>
      <c r="P45" s="204">
        <v>200000000</v>
      </c>
      <c r="Q45" s="212">
        <v>0</v>
      </c>
      <c r="R45" s="200" t="str">
        <f t="shared" ref="R45:R96" si="24">I45</f>
        <v>dokumen</v>
      </c>
      <c r="S45" s="205">
        <v>3822300</v>
      </c>
      <c r="T45" s="202"/>
      <c r="U45" s="202"/>
      <c r="V45" s="202"/>
      <c r="W45" s="202"/>
      <c r="X45" s="202"/>
      <c r="Y45" s="202"/>
      <c r="Z45" s="202"/>
      <c r="AA45" s="202"/>
      <c r="AB45" s="202"/>
      <c r="AC45" s="90">
        <f t="shared" si="13"/>
        <v>0</v>
      </c>
      <c r="AD45" s="90" t="str">
        <f t="shared" si="14"/>
        <v>dokumen</v>
      </c>
      <c r="AE45" s="218">
        <f t="shared" si="15"/>
        <v>3822300</v>
      </c>
      <c r="AF45" s="90">
        <f t="shared" si="16"/>
        <v>0</v>
      </c>
      <c r="AG45" s="246">
        <f t="shared" si="17"/>
        <v>1.9111499999999999</v>
      </c>
      <c r="AH45" s="90">
        <f t="shared" si="18"/>
        <v>0</v>
      </c>
      <c r="AI45" s="90" t="str">
        <f t="shared" si="19"/>
        <v>dokumen</v>
      </c>
      <c r="AJ45" s="218">
        <f t="shared" si="20"/>
        <v>3822300</v>
      </c>
      <c r="AK45" s="227">
        <f t="shared" si="21"/>
        <v>0</v>
      </c>
      <c r="AL45" s="237">
        <f t="shared" si="22"/>
        <v>1.2741</v>
      </c>
      <c r="AM45" s="198"/>
      <c r="AN45" s="198"/>
    </row>
    <row r="46" spans="2:40" s="91" customFormat="1" ht="31" x14ac:dyDescent="0.35">
      <c r="B46" s="85"/>
      <c r="C46" s="44"/>
      <c r="D46" s="44"/>
      <c r="E46" s="2" t="s">
        <v>92</v>
      </c>
      <c r="F46" s="2" t="s">
        <v>93</v>
      </c>
      <c r="G46" s="2" t="s">
        <v>94</v>
      </c>
      <c r="H46" s="151">
        <v>6</v>
      </c>
      <c r="I46" s="111" t="s">
        <v>308</v>
      </c>
      <c r="J46" s="86">
        <v>1250000000</v>
      </c>
      <c r="K46" s="87"/>
      <c r="L46" s="87"/>
      <c r="M46" s="87"/>
      <c r="N46" s="92">
        <v>2</v>
      </c>
      <c r="O46" s="111" t="s">
        <v>308</v>
      </c>
      <c r="P46" s="88">
        <v>370000000</v>
      </c>
      <c r="Q46" s="140">
        <v>0</v>
      </c>
      <c r="R46" s="111" t="str">
        <f t="shared" si="24"/>
        <v>dokumen</v>
      </c>
      <c r="S46" s="89">
        <v>1154750</v>
      </c>
      <c r="T46" s="87"/>
      <c r="U46" s="87"/>
      <c r="V46" s="87"/>
      <c r="W46" s="87"/>
      <c r="X46" s="87"/>
      <c r="Y46" s="87"/>
      <c r="Z46" s="87"/>
      <c r="AA46" s="87"/>
      <c r="AB46" s="87"/>
      <c r="AC46" s="90">
        <f t="shared" si="13"/>
        <v>0</v>
      </c>
      <c r="AD46" s="90" t="str">
        <f t="shared" si="14"/>
        <v>dokumen</v>
      </c>
      <c r="AE46" s="218">
        <f t="shared" si="15"/>
        <v>1154750</v>
      </c>
      <c r="AF46" s="90">
        <f t="shared" si="16"/>
        <v>0</v>
      </c>
      <c r="AG46" s="246">
        <f t="shared" si="17"/>
        <v>0.3120945945945946</v>
      </c>
      <c r="AH46" s="90">
        <f t="shared" si="18"/>
        <v>0</v>
      </c>
      <c r="AI46" s="90" t="str">
        <f t="shared" si="19"/>
        <v>dokumen</v>
      </c>
      <c r="AJ46" s="218">
        <f t="shared" si="20"/>
        <v>1154750</v>
      </c>
      <c r="AK46" s="227">
        <f t="shared" si="21"/>
        <v>0</v>
      </c>
      <c r="AL46" s="237">
        <f t="shared" si="22"/>
        <v>9.2380000000000004E-2</v>
      </c>
      <c r="AM46" s="44"/>
      <c r="AN46" s="44"/>
    </row>
    <row r="47" spans="2:40" s="171" customFormat="1" ht="51.75" customHeight="1" x14ac:dyDescent="0.35">
      <c r="B47" s="172"/>
      <c r="C47" s="162"/>
      <c r="D47" s="162"/>
      <c r="E47" s="163" t="s">
        <v>95</v>
      </c>
      <c r="F47" s="163" t="s">
        <v>96</v>
      </c>
      <c r="G47" s="163" t="s">
        <v>97</v>
      </c>
      <c r="H47" s="164">
        <v>0</v>
      </c>
      <c r="I47" s="165" t="s">
        <v>308</v>
      </c>
      <c r="J47" s="166">
        <v>0</v>
      </c>
      <c r="K47" s="167"/>
      <c r="L47" s="167"/>
      <c r="M47" s="167"/>
      <c r="N47" s="172">
        <v>0</v>
      </c>
      <c r="O47" s="165" t="s">
        <v>308</v>
      </c>
      <c r="P47" s="168">
        <v>0</v>
      </c>
      <c r="Q47" s="211">
        <v>0</v>
      </c>
      <c r="R47" s="165" t="str">
        <f t="shared" si="24"/>
        <v>dokumen</v>
      </c>
      <c r="S47" s="169">
        <v>0</v>
      </c>
      <c r="T47" s="167"/>
      <c r="U47" s="167"/>
      <c r="V47" s="167"/>
      <c r="W47" s="167"/>
      <c r="X47" s="167"/>
      <c r="Y47" s="167"/>
      <c r="Z47" s="167"/>
      <c r="AA47" s="167"/>
      <c r="AB47" s="167"/>
      <c r="AC47" s="170">
        <f t="shared" si="13"/>
        <v>0</v>
      </c>
      <c r="AD47" s="170" t="str">
        <f t="shared" si="14"/>
        <v>dokumen</v>
      </c>
      <c r="AE47" s="220">
        <f t="shared" si="15"/>
        <v>0</v>
      </c>
      <c r="AF47" s="170" t="e">
        <f t="shared" si="16"/>
        <v>#DIV/0!</v>
      </c>
      <c r="AG47" s="247" t="e">
        <f t="shared" si="17"/>
        <v>#DIV/0!</v>
      </c>
      <c r="AH47" s="170">
        <f t="shared" si="18"/>
        <v>0</v>
      </c>
      <c r="AI47" s="170" t="str">
        <f t="shared" si="19"/>
        <v>dokumen</v>
      </c>
      <c r="AJ47" s="220">
        <f t="shared" si="20"/>
        <v>0</v>
      </c>
      <c r="AK47" s="228" t="e">
        <f t="shared" si="21"/>
        <v>#DIV/0!</v>
      </c>
      <c r="AL47" s="238" t="e">
        <f t="shared" si="22"/>
        <v>#DIV/0!</v>
      </c>
      <c r="AM47" s="162"/>
      <c r="AN47" s="162"/>
    </row>
    <row r="48" spans="2:40" s="95" customFormat="1" ht="50.5" customHeight="1" x14ac:dyDescent="0.35">
      <c r="B48" s="93"/>
      <c r="C48" s="485" t="s">
        <v>306</v>
      </c>
      <c r="D48" s="487" t="s">
        <v>307</v>
      </c>
      <c r="E48" s="54">
        <v>37663</v>
      </c>
      <c r="F48" s="477" t="str">
        <f>UPPER("Program pengendalian pencemaran dan/atau kerusakan lingkungan hidup")</f>
        <v>PROGRAM PENGENDALIAN PENCEMARAN DAN/ATAU KERUSAKAN LINGKUNGAN HIDUP</v>
      </c>
      <c r="G48" s="51" t="s">
        <v>311</v>
      </c>
      <c r="H48" s="152">
        <v>100</v>
      </c>
      <c r="I48" s="45" t="s">
        <v>309</v>
      </c>
      <c r="J48" s="479">
        <f>SUM(J50,J53,J56)</f>
        <v>4575000000</v>
      </c>
      <c r="K48" s="94"/>
      <c r="L48" s="94"/>
      <c r="M48" s="94"/>
      <c r="N48" s="60">
        <v>90</v>
      </c>
      <c r="O48" s="60" t="str">
        <f>I48</f>
        <v>%</v>
      </c>
      <c r="P48" s="481">
        <f>SUM(P50,P53,P56)</f>
        <v>385000000</v>
      </c>
      <c r="Q48" s="256">
        <f>20/132*100</f>
        <v>15.151515151515152</v>
      </c>
      <c r="R48" s="60" t="str">
        <f t="shared" si="24"/>
        <v>%</v>
      </c>
      <c r="S48" s="483">
        <f>SUM(S50,S53,S56)</f>
        <v>32082060</v>
      </c>
      <c r="T48" s="87"/>
      <c r="U48" s="87"/>
      <c r="V48" s="87"/>
      <c r="W48" s="87"/>
      <c r="X48" s="87"/>
      <c r="Y48" s="87"/>
      <c r="Z48" s="87"/>
      <c r="AA48" s="87"/>
      <c r="AB48" s="87"/>
      <c r="AC48" s="60">
        <f>Q48+T48+W48+Z48</f>
        <v>15.151515151515152</v>
      </c>
      <c r="AD48" s="60" t="str">
        <f>O48</f>
        <v>%</v>
      </c>
      <c r="AE48" s="134">
        <f>S48+V48+Y48+AB48</f>
        <v>32082060</v>
      </c>
      <c r="AF48" s="60">
        <f>AC48/N48*100</f>
        <v>16.835016835016837</v>
      </c>
      <c r="AG48" s="244">
        <f>AE48/P48*100</f>
        <v>8.3330025974025972</v>
      </c>
      <c r="AH48" s="60">
        <f>AC48+K48</f>
        <v>15.151515151515152</v>
      </c>
      <c r="AI48" s="60" t="str">
        <f>I48</f>
        <v>%</v>
      </c>
      <c r="AJ48" s="134">
        <f>AE48+M48</f>
        <v>32082060</v>
      </c>
      <c r="AK48" s="225">
        <f>AH48/H48*100</f>
        <v>15.151515151515152</v>
      </c>
      <c r="AL48" s="235">
        <f>AJ48/J48*100</f>
        <v>0.70124721311475413</v>
      </c>
      <c r="AM48" s="45"/>
      <c r="AN48" s="45"/>
    </row>
    <row r="49" spans="2:40" s="95" customFormat="1" ht="50.5" customHeight="1" x14ac:dyDescent="0.35">
      <c r="B49" s="96"/>
      <c r="C49" s="486"/>
      <c r="D49" s="488"/>
      <c r="E49" s="13"/>
      <c r="F49" s="478"/>
      <c r="G49" s="52" t="s">
        <v>310</v>
      </c>
      <c r="H49" s="152">
        <v>100</v>
      </c>
      <c r="I49" s="45" t="s">
        <v>309</v>
      </c>
      <c r="J49" s="480"/>
      <c r="K49" s="97"/>
      <c r="L49" s="97"/>
      <c r="M49" s="97"/>
      <c r="N49" s="60">
        <v>90</v>
      </c>
      <c r="O49" s="60" t="str">
        <f t="shared" ref="O49:O96" si="25">I49</f>
        <v>%</v>
      </c>
      <c r="P49" s="482"/>
      <c r="Q49" s="235">
        <f>8/16*100</f>
        <v>50</v>
      </c>
      <c r="R49" s="60" t="str">
        <f t="shared" si="24"/>
        <v>%</v>
      </c>
      <c r="S49" s="484"/>
      <c r="T49" s="87"/>
      <c r="U49" s="87"/>
      <c r="V49" s="87"/>
      <c r="W49" s="87"/>
      <c r="X49" s="87"/>
      <c r="Y49" s="87"/>
      <c r="Z49" s="87"/>
      <c r="AA49" s="87"/>
      <c r="AB49" s="87"/>
      <c r="AC49" s="60"/>
      <c r="AD49" s="60"/>
      <c r="AE49" s="134"/>
      <c r="AF49" s="60"/>
      <c r="AG49" s="244"/>
      <c r="AH49" s="60"/>
      <c r="AI49" s="60" t="str">
        <f>I49</f>
        <v>%</v>
      </c>
      <c r="AJ49" s="134"/>
      <c r="AK49" s="225"/>
      <c r="AL49" s="235"/>
      <c r="AM49" s="45"/>
      <c r="AN49" s="45"/>
    </row>
    <row r="50" spans="2:40" s="84" customFormat="1" ht="75" customHeight="1" x14ac:dyDescent="0.35">
      <c r="B50" s="79"/>
      <c r="C50" s="46"/>
      <c r="D50" s="46"/>
      <c r="E50" s="9" t="s">
        <v>40</v>
      </c>
      <c r="F50" s="9" t="s">
        <v>41</v>
      </c>
      <c r="G50" s="9" t="s">
        <v>42</v>
      </c>
      <c r="H50" s="150">
        <v>6</v>
      </c>
      <c r="I50" s="126" t="s">
        <v>308</v>
      </c>
      <c r="J50" s="80">
        <f>SUM(J51:J52)</f>
        <v>975000000</v>
      </c>
      <c r="K50" s="87"/>
      <c r="L50" s="87"/>
      <c r="M50" s="87"/>
      <c r="N50" s="79">
        <f>SUM(N51:N52)</f>
        <v>2</v>
      </c>
      <c r="O50" s="126" t="str">
        <f t="shared" si="25"/>
        <v>dokumen</v>
      </c>
      <c r="P50" s="81">
        <f>SUM(P51:P52)</f>
        <v>95000000</v>
      </c>
      <c r="Q50" s="139">
        <f>SUM(Q51:Q52)</f>
        <v>0</v>
      </c>
      <c r="R50" s="126" t="str">
        <f t="shared" si="24"/>
        <v>dokumen</v>
      </c>
      <c r="S50" s="82">
        <f>SUM(S51:S52)</f>
        <v>5042400</v>
      </c>
      <c r="T50" s="87"/>
      <c r="U50" s="87"/>
      <c r="V50" s="87"/>
      <c r="W50" s="87"/>
      <c r="X50" s="87"/>
      <c r="Y50" s="87"/>
      <c r="Z50" s="87"/>
      <c r="AA50" s="87"/>
      <c r="AB50" s="87"/>
      <c r="AC50" s="83">
        <f t="shared" ref="AC50:AC51" si="26">Q50+T50+W50+Z50</f>
        <v>0</v>
      </c>
      <c r="AD50" s="83" t="str">
        <f t="shared" ref="AD50:AD51" si="27">O50</f>
        <v>dokumen</v>
      </c>
      <c r="AE50" s="217">
        <f t="shared" ref="AE50:AE51" si="28">S50+V50+Y50+AB50</f>
        <v>5042400</v>
      </c>
      <c r="AF50" s="83">
        <f t="shared" ref="AF50:AF51" si="29">AC50/N50*100</f>
        <v>0</v>
      </c>
      <c r="AG50" s="245">
        <f t="shared" ref="AG50:AG51" si="30">AE50/P50*100</f>
        <v>5.3077894736842106</v>
      </c>
      <c r="AH50" s="83">
        <f t="shared" ref="AH50:AH51" si="31">AC50+K50</f>
        <v>0</v>
      </c>
      <c r="AI50" s="83" t="str">
        <f t="shared" ref="AI50:AI51" si="32">I50</f>
        <v>dokumen</v>
      </c>
      <c r="AJ50" s="217">
        <f t="shared" ref="AJ50:AJ51" si="33">AE50+M50</f>
        <v>5042400</v>
      </c>
      <c r="AK50" s="226">
        <f t="shared" ref="AK50:AK51" si="34">AH50/H50*100</f>
        <v>0</v>
      </c>
      <c r="AL50" s="236">
        <f t="shared" ref="AL50:AL51" si="35">AJ50/J50*100</f>
        <v>0.51716923076923083</v>
      </c>
      <c r="AM50" s="46"/>
      <c r="AN50" s="46"/>
    </row>
    <row r="51" spans="2:40" s="91" customFormat="1" ht="46.5" x14ac:dyDescent="0.35">
      <c r="B51" s="85"/>
      <c r="C51" s="44"/>
      <c r="D51" s="44"/>
      <c r="E51" s="2" t="s">
        <v>43</v>
      </c>
      <c r="F51" s="2" t="s">
        <v>44</v>
      </c>
      <c r="G51" s="3" t="s">
        <v>220</v>
      </c>
      <c r="H51" s="151">
        <v>3</v>
      </c>
      <c r="I51" s="111" t="s">
        <v>308</v>
      </c>
      <c r="J51" s="86">
        <v>450000000</v>
      </c>
      <c r="K51" s="87"/>
      <c r="L51" s="87"/>
      <c r="M51" s="87"/>
      <c r="N51" s="85">
        <v>1</v>
      </c>
      <c r="O51" s="111" t="str">
        <f t="shared" si="25"/>
        <v>dokumen</v>
      </c>
      <c r="P51" s="88">
        <v>60000000</v>
      </c>
      <c r="Q51" s="140">
        <v>0</v>
      </c>
      <c r="R51" s="111" t="str">
        <f t="shared" si="24"/>
        <v>dokumen</v>
      </c>
      <c r="S51" s="89">
        <v>3976400</v>
      </c>
      <c r="T51" s="87"/>
      <c r="U51" s="87"/>
      <c r="V51" s="87"/>
      <c r="W51" s="87"/>
      <c r="X51" s="87"/>
      <c r="Y51" s="87"/>
      <c r="Z51" s="87"/>
      <c r="AA51" s="87"/>
      <c r="AB51" s="87"/>
      <c r="AC51" s="90">
        <f t="shared" si="26"/>
        <v>0</v>
      </c>
      <c r="AD51" s="90" t="str">
        <f t="shared" si="27"/>
        <v>dokumen</v>
      </c>
      <c r="AE51" s="218">
        <f t="shared" si="28"/>
        <v>3976400</v>
      </c>
      <c r="AF51" s="90">
        <f t="shared" si="29"/>
        <v>0</v>
      </c>
      <c r="AG51" s="246">
        <f t="shared" si="30"/>
        <v>6.6273333333333335</v>
      </c>
      <c r="AH51" s="90">
        <f t="shared" si="31"/>
        <v>0</v>
      </c>
      <c r="AI51" s="90" t="str">
        <f t="shared" si="32"/>
        <v>dokumen</v>
      </c>
      <c r="AJ51" s="218">
        <f t="shared" si="33"/>
        <v>3976400</v>
      </c>
      <c r="AK51" s="227">
        <f t="shared" si="34"/>
        <v>0</v>
      </c>
      <c r="AL51" s="237">
        <f t="shared" si="35"/>
        <v>0.88364444444444434</v>
      </c>
      <c r="AM51" s="44"/>
      <c r="AN51" s="44"/>
    </row>
    <row r="52" spans="2:40" s="91" customFormat="1" ht="46.5" x14ac:dyDescent="0.35">
      <c r="B52" s="85"/>
      <c r="C52" s="44"/>
      <c r="D52" s="44"/>
      <c r="E52" s="2" t="s">
        <v>45</v>
      </c>
      <c r="F52" s="2" t="s">
        <v>46</v>
      </c>
      <c r="G52" s="2" t="s">
        <v>47</v>
      </c>
      <c r="H52" s="151">
        <v>3</v>
      </c>
      <c r="I52" s="111" t="s">
        <v>308</v>
      </c>
      <c r="J52" s="86">
        <v>525000000</v>
      </c>
      <c r="K52" s="87"/>
      <c r="L52" s="87"/>
      <c r="M52" s="87"/>
      <c r="N52" s="85">
        <v>1</v>
      </c>
      <c r="O52" s="111" t="str">
        <f t="shared" si="25"/>
        <v>dokumen</v>
      </c>
      <c r="P52" s="88">
        <v>35000000</v>
      </c>
      <c r="Q52" s="140">
        <v>0</v>
      </c>
      <c r="R52" s="111" t="str">
        <f t="shared" si="24"/>
        <v>dokumen</v>
      </c>
      <c r="S52" s="89">
        <v>1066000</v>
      </c>
      <c r="T52" s="87"/>
      <c r="U52" s="87"/>
      <c r="V52" s="87"/>
      <c r="W52" s="87"/>
      <c r="X52" s="87"/>
      <c r="Y52" s="87"/>
      <c r="Z52" s="87"/>
      <c r="AA52" s="87"/>
      <c r="AB52" s="87"/>
      <c r="AC52" s="90">
        <f t="shared" ref="AC52:AC110" si="36">Q52+T52+W52+Z52</f>
        <v>0</v>
      </c>
      <c r="AD52" s="90" t="str">
        <f t="shared" ref="AD52:AD110" si="37">O52</f>
        <v>dokumen</v>
      </c>
      <c r="AE52" s="218">
        <f t="shared" ref="AE52:AE110" si="38">S52+V52+Y52+AB52</f>
        <v>1066000</v>
      </c>
      <c r="AF52" s="90">
        <f t="shared" ref="AF52:AF115" si="39">AC52/N52*100</f>
        <v>0</v>
      </c>
      <c r="AG52" s="246">
        <f t="shared" ref="AG52:AG115" si="40">AE52/P52*100</f>
        <v>3.0457142857142858</v>
      </c>
      <c r="AH52" s="90">
        <f t="shared" ref="AH52:AH115" si="41">AC52+K52</f>
        <v>0</v>
      </c>
      <c r="AI52" s="90" t="str">
        <f t="shared" ref="AI52:AI115" si="42">I52</f>
        <v>dokumen</v>
      </c>
      <c r="AJ52" s="218">
        <f t="shared" ref="AJ52:AJ115" si="43">AE52+M52</f>
        <v>1066000</v>
      </c>
      <c r="AK52" s="227">
        <f t="shared" ref="AK52:AK115" si="44">AH52/H52*100</f>
        <v>0</v>
      </c>
      <c r="AL52" s="237">
        <f t="shared" ref="AL52:AL115" si="45">AJ52/J52*100</f>
        <v>0.20304761904761906</v>
      </c>
      <c r="AM52" s="44"/>
      <c r="AN52" s="44"/>
    </row>
    <row r="53" spans="2:40" s="84" customFormat="1" ht="51.75" customHeight="1" x14ac:dyDescent="0.35">
      <c r="B53" s="79"/>
      <c r="C53" s="46"/>
      <c r="D53" s="46"/>
      <c r="E53" s="9" t="s">
        <v>48</v>
      </c>
      <c r="F53" s="9" t="s">
        <v>49</v>
      </c>
      <c r="G53" s="9" t="s">
        <v>50</v>
      </c>
      <c r="H53" s="150">
        <f>SUM(H54:H55)</f>
        <v>9</v>
      </c>
      <c r="I53" s="126" t="s">
        <v>312</v>
      </c>
      <c r="J53" s="80">
        <f>SUM(J54:J55)</f>
        <v>2325000000</v>
      </c>
      <c r="K53" s="57"/>
      <c r="L53" s="57"/>
      <c r="M53" s="57"/>
      <c r="N53" s="79">
        <f>SUM(N54:N55)</f>
        <v>2</v>
      </c>
      <c r="O53" s="126" t="str">
        <f t="shared" si="25"/>
        <v>laporan</v>
      </c>
      <c r="P53" s="81">
        <f>SUM(P54:P55)</f>
        <v>70000000</v>
      </c>
      <c r="Q53" s="139">
        <f>SUM(Q54:Q55)</f>
        <v>0</v>
      </c>
      <c r="R53" s="126" t="str">
        <f t="shared" si="24"/>
        <v>laporan</v>
      </c>
      <c r="S53" s="82">
        <f>SUM(S54:S55)</f>
        <v>2620000</v>
      </c>
      <c r="T53" s="57"/>
      <c r="U53" s="57"/>
      <c r="V53" s="57"/>
      <c r="W53" s="57"/>
      <c r="X53" s="57"/>
      <c r="Y53" s="57"/>
      <c r="Z53" s="57"/>
      <c r="AA53" s="57"/>
      <c r="AB53" s="57"/>
      <c r="AC53" s="83">
        <f t="shared" si="36"/>
        <v>0</v>
      </c>
      <c r="AD53" s="83" t="str">
        <f t="shared" si="37"/>
        <v>laporan</v>
      </c>
      <c r="AE53" s="217">
        <f t="shared" si="38"/>
        <v>2620000</v>
      </c>
      <c r="AF53" s="83">
        <f t="shared" si="39"/>
        <v>0</v>
      </c>
      <c r="AG53" s="245">
        <f t="shared" si="40"/>
        <v>3.7428571428571429</v>
      </c>
      <c r="AH53" s="83">
        <f t="shared" si="41"/>
        <v>0</v>
      </c>
      <c r="AI53" s="83" t="str">
        <f t="shared" si="42"/>
        <v>laporan</v>
      </c>
      <c r="AJ53" s="217">
        <f t="shared" si="43"/>
        <v>2620000</v>
      </c>
      <c r="AK53" s="226">
        <f t="shared" si="44"/>
        <v>0</v>
      </c>
      <c r="AL53" s="236">
        <f t="shared" si="45"/>
        <v>0.11268817204301074</v>
      </c>
      <c r="AM53" s="46"/>
      <c r="AN53" s="46"/>
    </row>
    <row r="54" spans="2:40" s="91" customFormat="1" ht="62" x14ac:dyDescent="0.35">
      <c r="B54" s="85"/>
      <c r="C54" s="44"/>
      <c r="D54" s="44"/>
      <c r="E54" s="2" t="s">
        <v>51</v>
      </c>
      <c r="F54" s="2" t="s">
        <v>52</v>
      </c>
      <c r="G54" s="2" t="s">
        <v>53</v>
      </c>
      <c r="H54" s="151">
        <v>6</v>
      </c>
      <c r="I54" s="111" t="s">
        <v>312</v>
      </c>
      <c r="J54" s="86">
        <v>375000000</v>
      </c>
      <c r="K54" s="87"/>
      <c r="L54" s="87"/>
      <c r="M54" s="87"/>
      <c r="N54" s="85">
        <v>1</v>
      </c>
      <c r="O54" s="111" t="str">
        <f t="shared" si="25"/>
        <v>laporan</v>
      </c>
      <c r="P54" s="88">
        <v>30000000</v>
      </c>
      <c r="Q54" s="140">
        <v>0</v>
      </c>
      <c r="R54" s="111" t="str">
        <f t="shared" si="24"/>
        <v>laporan</v>
      </c>
      <c r="S54" s="89">
        <v>2280000</v>
      </c>
      <c r="T54" s="87"/>
      <c r="U54" s="87"/>
      <c r="V54" s="87"/>
      <c r="W54" s="87"/>
      <c r="X54" s="87"/>
      <c r="Y54" s="87"/>
      <c r="Z54" s="87"/>
      <c r="AA54" s="87"/>
      <c r="AB54" s="87"/>
      <c r="AC54" s="90">
        <f t="shared" si="36"/>
        <v>0</v>
      </c>
      <c r="AD54" s="90" t="str">
        <f t="shared" si="37"/>
        <v>laporan</v>
      </c>
      <c r="AE54" s="218">
        <f t="shared" si="38"/>
        <v>2280000</v>
      </c>
      <c r="AF54" s="90">
        <f t="shared" si="39"/>
        <v>0</v>
      </c>
      <c r="AG54" s="246">
        <f t="shared" si="40"/>
        <v>7.6</v>
      </c>
      <c r="AH54" s="90">
        <f t="shared" si="41"/>
        <v>0</v>
      </c>
      <c r="AI54" s="90" t="str">
        <f t="shared" si="42"/>
        <v>laporan</v>
      </c>
      <c r="AJ54" s="218">
        <f t="shared" si="43"/>
        <v>2280000</v>
      </c>
      <c r="AK54" s="227">
        <f t="shared" si="44"/>
        <v>0</v>
      </c>
      <c r="AL54" s="237">
        <f t="shared" si="45"/>
        <v>0.60799999999999998</v>
      </c>
      <c r="AM54" s="44"/>
      <c r="AN54" s="44"/>
    </row>
    <row r="55" spans="2:40" s="91" customFormat="1" ht="46.5" x14ac:dyDescent="0.35">
      <c r="B55" s="85"/>
      <c r="C55" s="44"/>
      <c r="D55" s="44"/>
      <c r="E55" s="2" t="s">
        <v>54</v>
      </c>
      <c r="F55" s="2" t="s">
        <v>55</v>
      </c>
      <c r="G55" s="3" t="s">
        <v>221</v>
      </c>
      <c r="H55" s="151">
        <v>3</v>
      </c>
      <c r="I55" s="111" t="s">
        <v>313</v>
      </c>
      <c r="J55" s="86">
        <v>1950000000</v>
      </c>
      <c r="K55" s="87"/>
      <c r="L55" s="87"/>
      <c r="M55" s="87"/>
      <c r="N55" s="85">
        <v>1</v>
      </c>
      <c r="O55" s="111" t="str">
        <f t="shared" si="25"/>
        <v>titik</v>
      </c>
      <c r="P55" s="88">
        <v>40000000</v>
      </c>
      <c r="Q55" s="140">
        <v>0</v>
      </c>
      <c r="R55" s="111" t="str">
        <f t="shared" si="24"/>
        <v>titik</v>
      </c>
      <c r="S55" s="89">
        <v>340000</v>
      </c>
      <c r="T55" s="87"/>
      <c r="U55" s="87"/>
      <c r="V55" s="87"/>
      <c r="W55" s="87"/>
      <c r="X55" s="87"/>
      <c r="Y55" s="87"/>
      <c r="Z55" s="87"/>
      <c r="AA55" s="87"/>
      <c r="AB55" s="87"/>
      <c r="AC55" s="90">
        <f t="shared" si="36"/>
        <v>0</v>
      </c>
      <c r="AD55" s="90" t="str">
        <f t="shared" si="37"/>
        <v>titik</v>
      </c>
      <c r="AE55" s="218">
        <f t="shared" si="38"/>
        <v>340000</v>
      </c>
      <c r="AF55" s="90">
        <f t="shared" si="39"/>
        <v>0</v>
      </c>
      <c r="AG55" s="246">
        <f t="shared" si="40"/>
        <v>0.85000000000000009</v>
      </c>
      <c r="AH55" s="90">
        <f t="shared" si="41"/>
        <v>0</v>
      </c>
      <c r="AI55" s="90" t="str">
        <f t="shared" si="42"/>
        <v>titik</v>
      </c>
      <c r="AJ55" s="218">
        <f t="shared" si="43"/>
        <v>340000</v>
      </c>
      <c r="AK55" s="227">
        <f t="shared" si="44"/>
        <v>0</v>
      </c>
      <c r="AL55" s="237">
        <f t="shared" si="45"/>
        <v>1.7435897435897435E-2</v>
      </c>
      <c r="AM55" s="44"/>
      <c r="AN55" s="44"/>
    </row>
    <row r="56" spans="2:40" s="84" customFormat="1" ht="51.75" customHeight="1" x14ac:dyDescent="0.35">
      <c r="B56" s="79"/>
      <c r="C56" s="46"/>
      <c r="D56" s="46"/>
      <c r="E56" s="9" t="s">
        <v>56</v>
      </c>
      <c r="F56" s="9" t="s">
        <v>57</v>
      </c>
      <c r="G56" s="9" t="s">
        <v>58</v>
      </c>
      <c r="H56" s="150">
        <f>H57</f>
        <v>6</v>
      </c>
      <c r="I56" s="126" t="s">
        <v>308</v>
      </c>
      <c r="J56" s="80">
        <f>SUM(J57)</f>
        <v>1275000000</v>
      </c>
      <c r="K56" s="57"/>
      <c r="L56" s="57"/>
      <c r="M56" s="57"/>
      <c r="N56" s="79">
        <f>N57</f>
        <v>3</v>
      </c>
      <c r="O56" s="126" t="str">
        <f t="shared" si="25"/>
        <v>dokumen</v>
      </c>
      <c r="P56" s="81">
        <f>SUM(P57)</f>
        <v>220000000</v>
      </c>
      <c r="Q56" s="139">
        <f>SUM(Q57)</f>
        <v>0</v>
      </c>
      <c r="R56" s="126" t="str">
        <f t="shared" si="24"/>
        <v>dokumen</v>
      </c>
      <c r="S56" s="82">
        <f>SUM(S57)</f>
        <v>24419660</v>
      </c>
      <c r="T56" s="57"/>
      <c r="U56" s="57"/>
      <c r="V56" s="57"/>
      <c r="W56" s="57"/>
      <c r="X56" s="57"/>
      <c r="Y56" s="57"/>
      <c r="Z56" s="57"/>
      <c r="AA56" s="57"/>
      <c r="AB56" s="57"/>
      <c r="AC56" s="83">
        <f t="shared" si="36"/>
        <v>0</v>
      </c>
      <c r="AD56" s="83" t="str">
        <f t="shared" si="37"/>
        <v>dokumen</v>
      </c>
      <c r="AE56" s="217">
        <f t="shared" si="38"/>
        <v>24419660</v>
      </c>
      <c r="AF56" s="83">
        <f t="shared" si="39"/>
        <v>0</v>
      </c>
      <c r="AG56" s="245">
        <f t="shared" si="40"/>
        <v>11.099845454545454</v>
      </c>
      <c r="AH56" s="83">
        <f t="shared" si="41"/>
        <v>0</v>
      </c>
      <c r="AI56" s="83" t="str">
        <f t="shared" si="42"/>
        <v>dokumen</v>
      </c>
      <c r="AJ56" s="217">
        <f t="shared" si="43"/>
        <v>24419660</v>
      </c>
      <c r="AK56" s="226">
        <f t="shared" si="44"/>
        <v>0</v>
      </c>
      <c r="AL56" s="236">
        <f t="shared" si="45"/>
        <v>1.9152674509803922</v>
      </c>
      <c r="AM56" s="46"/>
      <c r="AN56" s="46"/>
    </row>
    <row r="57" spans="2:40" s="91" customFormat="1" ht="62" x14ac:dyDescent="0.35">
      <c r="B57" s="85"/>
      <c r="C57" s="44"/>
      <c r="D57" s="44"/>
      <c r="E57" s="2" t="s">
        <v>59</v>
      </c>
      <c r="F57" s="2" t="s">
        <v>60</v>
      </c>
      <c r="G57" s="2" t="s">
        <v>61</v>
      </c>
      <c r="H57" s="151">
        <v>6</v>
      </c>
      <c r="I57" s="111" t="s">
        <v>308</v>
      </c>
      <c r="J57" s="86">
        <v>1275000000</v>
      </c>
      <c r="K57" s="87"/>
      <c r="L57" s="87"/>
      <c r="M57" s="87"/>
      <c r="N57" s="85">
        <v>3</v>
      </c>
      <c r="O57" s="111" t="str">
        <f t="shared" si="25"/>
        <v>dokumen</v>
      </c>
      <c r="P57" s="88">
        <v>220000000</v>
      </c>
      <c r="Q57" s="140">
        <v>0</v>
      </c>
      <c r="R57" s="111" t="str">
        <f t="shared" si="24"/>
        <v>dokumen</v>
      </c>
      <c r="S57" s="89">
        <v>24419660</v>
      </c>
      <c r="T57" s="87"/>
      <c r="U57" s="87"/>
      <c r="V57" s="87"/>
      <c r="W57" s="87"/>
      <c r="X57" s="87"/>
      <c r="Y57" s="87"/>
      <c r="Z57" s="87"/>
      <c r="AA57" s="87"/>
      <c r="AB57" s="87"/>
      <c r="AC57" s="90">
        <f t="shared" si="36"/>
        <v>0</v>
      </c>
      <c r="AD57" s="90" t="str">
        <f t="shared" si="37"/>
        <v>dokumen</v>
      </c>
      <c r="AE57" s="218">
        <f t="shared" si="38"/>
        <v>24419660</v>
      </c>
      <c r="AF57" s="90">
        <f t="shared" si="39"/>
        <v>0</v>
      </c>
      <c r="AG57" s="246">
        <f t="shared" si="40"/>
        <v>11.099845454545454</v>
      </c>
      <c r="AH57" s="90">
        <f t="shared" si="41"/>
        <v>0</v>
      </c>
      <c r="AI57" s="90" t="str">
        <f t="shared" si="42"/>
        <v>dokumen</v>
      </c>
      <c r="AJ57" s="218">
        <f t="shared" si="43"/>
        <v>24419660</v>
      </c>
      <c r="AK57" s="227">
        <f t="shared" si="44"/>
        <v>0</v>
      </c>
      <c r="AL57" s="237">
        <f t="shared" si="45"/>
        <v>1.9152674509803922</v>
      </c>
      <c r="AM57" s="44"/>
      <c r="AN57" s="44"/>
    </row>
    <row r="58" spans="2:40" s="103" customFormat="1" ht="62" x14ac:dyDescent="0.35">
      <c r="B58" s="98"/>
      <c r="C58" s="41" t="s">
        <v>306</v>
      </c>
      <c r="D58" s="41" t="s">
        <v>307</v>
      </c>
      <c r="E58" s="10">
        <v>38028</v>
      </c>
      <c r="F58" s="6" t="str">
        <f>UPPER("Program Pengelolaan Keanekaragaman Hayati (KEHATI)")</f>
        <v>PROGRAM PENGELOLAAN KEANEKARAGAMAN HAYATI (KEHATI)</v>
      </c>
      <c r="G58" s="11" t="s">
        <v>222</v>
      </c>
      <c r="H58" s="153">
        <v>100</v>
      </c>
      <c r="I58" s="98" t="s">
        <v>309</v>
      </c>
      <c r="J58" s="99">
        <f>J59</f>
        <v>11700000000</v>
      </c>
      <c r="K58" s="100"/>
      <c r="L58" s="100"/>
      <c r="M58" s="100"/>
      <c r="N58" s="98">
        <v>100</v>
      </c>
      <c r="O58" s="98" t="str">
        <f t="shared" si="25"/>
        <v>%</v>
      </c>
      <c r="P58" s="101">
        <f>P59</f>
        <v>1200000000</v>
      </c>
      <c r="Q58" s="141">
        <v>25</v>
      </c>
      <c r="R58" s="98" t="str">
        <f t="shared" si="24"/>
        <v>%</v>
      </c>
      <c r="S58" s="102">
        <f>S59</f>
        <v>211453995</v>
      </c>
      <c r="T58" s="100"/>
      <c r="U58" s="100"/>
      <c r="V58" s="100"/>
      <c r="W58" s="100"/>
      <c r="X58" s="100"/>
      <c r="Y58" s="100"/>
      <c r="Z58" s="100"/>
      <c r="AA58" s="100"/>
      <c r="AB58" s="100"/>
      <c r="AC58" s="60">
        <f t="shared" si="36"/>
        <v>25</v>
      </c>
      <c r="AD58" s="60" t="str">
        <f t="shared" si="37"/>
        <v>%</v>
      </c>
      <c r="AE58" s="134">
        <f t="shared" si="38"/>
        <v>211453995</v>
      </c>
      <c r="AF58" s="60">
        <f t="shared" si="39"/>
        <v>25</v>
      </c>
      <c r="AG58" s="244">
        <f t="shared" si="40"/>
        <v>17.621166250000002</v>
      </c>
      <c r="AH58" s="60">
        <f t="shared" si="41"/>
        <v>25</v>
      </c>
      <c r="AI58" s="60" t="str">
        <f t="shared" si="42"/>
        <v>%</v>
      </c>
      <c r="AJ58" s="134">
        <f t="shared" si="43"/>
        <v>211453995</v>
      </c>
      <c r="AK58" s="225">
        <f t="shared" si="44"/>
        <v>25</v>
      </c>
      <c r="AL58" s="235">
        <f t="shared" si="45"/>
        <v>1.8072991025641023</v>
      </c>
      <c r="AM58" s="41"/>
      <c r="AN58" s="41"/>
    </row>
    <row r="59" spans="2:40" s="109" customFormat="1" ht="51.75" customHeight="1" x14ac:dyDescent="0.35">
      <c r="B59" s="104"/>
      <c r="C59" s="47"/>
      <c r="D59" s="47"/>
      <c r="E59" s="9" t="s">
        <v>62</v>
      </c>
      <c r="F59" s="9" t="s">
        <v>63</v>
      </c>
      <c r="G59" s="9" t="s">
        <v>64</v>
      </c>
      <c r="H59" s="154">
        <v>15</v>
      </c>
      <c r="I59" s="110" t="s">
        <v>312</v>
      </c>
      <c r="J59" s="105">
        <f>SUM(J60:J63)</f>
        <v>11700000000</v>
      </c>
      <c r="K59" s="87"/>
      <c r="L59" s="87"/>
      <c r="M59" s="87"/>
      <c r="N59" s="104">
        <v>5</v>
      </c>
      <c r="O59" s="110" t="str">
        <f t="shared" si="25"/>
        <v>laporan</v>
      </c>
      <c r="P59" s="106">
        <f>SUM(P60:P63)</f>
        <v>1200000000</v>
      </c>
      <c r="Q59" s="142">
        <v>0</v>
      </c>
      <c r="R59" s="110" t="str">
        <f t="shared" si="24"/>
        <v>laporan</v>
      </c>
      <c r="S59" s="107">
        <f>SUM(S60:S63)</f>
        <v>211453995</v>
      </c>
      <c r="T59" s="87"/>
      <c r="U59" s="87"/>
      <c r="V59" s="87"/>
      <c r="W59" s="87"/>
      <c r="X59" s="87"/>
      <c r="Y59" s="87"/>
      <c r="Z59" s="87"/>
      <c r="AA59" s="87"/>
      <c r="AB59" s="87"/>
      <c r="AC59" s="108">
        <f t="shared" si="36"/>
        <v>0</v>
      </c>
      <c r="AD59" s="108" t="str">
        <f t="shared" si="37"/>
        <v>laporan</v>
      </c>
      <c r="AE59" s="221">
        <f t="shared" si="38"/>
        <v>211453995</v>
      </c>
      <c r="AF59" s="108">
        <f t="shared" si="39"/>
        <v>0</v>
      </c>
      <c r="AG59" s="248">
        <f t="shared" si="40"/>
        <v>17.621166250000002</v>
      </c>
      <c r="AH59" s="108">
        <f t="shared" si="41"/>
        <v>0</v>
      </c>
      <c r="AI59" s="108" t="str">
        <f t="shared" si="42"/>
        <v>laporan</v>
      </c>
      <c r="AJ59" s="221">
        <f t="shared" si="43"/>
        <v>211453995</v>
      </c>
      <c r="AK59" s="229">
        <f t="shared" si="44"/>
        <v>0</v>
      </c>
      <c r="AL59" s="239">
        <f t="shared" si="45"/>
        <v>1.8072991025641023</v>
      </c>
      <c r="AM59" s="47"/>
      <c r="AN59" s="47"/>
    </row>
    <row r="60" spans="2:40" s="91" customFormat="1" ht="31" x14ac:dyDescent="0.35">
      <c r="B60" s="85"/>
      <c r="C60" s="44"/>
      <c r="D60" s="44"/>
      <c r="E60" s="2" t="s">
        <v>65</v>
      </c>
      <c r="F60" s="2" t="s">
        <v>66</v>
      </c>
      <c r="G60" s="2" t="s">
        <v>67</v>
      </c>
      <c r="H60" s="151">
        <v>4</v>
      </c>
      <c r="I60" s="111" t="s">
        <v>308</v>
      </c>
      <c r="J60" s="86">
        <v>750000000</v>
      </c>
      <c r="K60" s="87"/>
      <c r="L60" s="87"/>
      <c r="M60" s="87"/>
      <c r="N60" s="85">
        <v>1</v>
      </c>
      <c r="O60" s="111" t="str">
        <f t="shared" si="25"/>
        <v>dokumen</v>
      </c>
      <c r="P60" s="88">
        <v>20000000</v>
      </c>
      <c r="Q60" s="140">
        <v>0</v>
      </c>
      <c r="R60" s="111" t="str">
        <f t="shared" si="24"/>
        <v>dokumen</v>
      </c>
      <c r="S60" s="89">
        <v>9254150</v>
      </c>
      <c r="T60" s="87"/>
      <c r="U60" s="87"/>
      <c r="V60" s="87"/>
      <c r="W60" s="87"/>
      <c r="X60" s="87"/>
      <c r="Y60" s="87"/>
      <c r="Z60" s="87"/>
      <c r="AA60" s="87"/>
      <c r="AB60" s="87"/>
      <c r="AC60" s="90">
        <f t="shared" si="36"/>
        <v>0</v>
      </c>
      <c r="AD60" s="90" t="str">
        <f t="shared" si="37"/>
        <v>dokumen</v>
      </c>
      <c r="AE60" s="218">
        <f t="shared" si="38"/>
        <v>9254150</v>
      </c>
      <c r="AF60" s="90">
        <f t="shared" si="39"/>
        <v>0</v>
      </c>
      <c r="AG60" s="246">
        <f t="shared" si="40"/>
        <v>46.27075</v>
      </c>
      <c r="AH60" s="90">
        <f t="shared" si="41"/>
        <v>0</v>
      </c>
      <c r="AI60" s="90" t="str">
        <f t="shared" si="42"/>
        <v>dokumen</v>
      </c>
      <c r="AJ60" s="218">
        <f t="shared" si="43"/>
        <v>9254150</v>
      </c>
      <c r="AK60" s="227">
        <f t="shared" si="44"/>
        <v>0</v>
      </c>
      <c r="AL60" s="237">
        <f t="shared" si="45"/>
        <v>1.2338866666666666</v>
      </c>
      <c r="AM60" s="44"/>
      <c r="AN60" s="44"/>
    </row>
    <row r="61" spans="2:40" s="91" customFormat="1" ht="31" x14ac:dyDescent="0.35">
      <c r="B61" s="85"/>
      <c r="C61" s="44"/>
      <c r="D61" s="44"/>
      <c r="E61" s="2" t="s">
        <v>68</v>
      </c>
      <c r="F61" s="2" t="s">
        <v>69</v>
      </c>
      <c r="G61" s="2" t="s">
        <v>70</v>
      </c>
      <c r="H61" s="151">
        <v>41.2</v>
      </c>
      <c r="I61" s="111" t="s">
        <v>314</v>
      </c>
      <c r="J61" s="86">
        <v>6000000000</v>
      </c>
      <c r="K61" s="87"/>
      <c r="L61" s="87"/>
      <c r="M61" s="87"/>
      <c r="N61" s="85">
        <v>41.7</v>
      </c>
      <c r="O61" s="111" t="str">
        <f t="shared" si="25"/>
        <v>Ha</v>
      </c>
      <c r="P61" s="88">
        <v>235000000</v>
      </c>
      <c r="Q61" s="215">
        <v>41.7</v>
      </c>
      <c r="R61" s="111" t="str">
        <f t="shared" si="24"/>
        <v>Ha</v>
      </c>
      <c r="S61" s="89">
        <v>2989250</v>
      </c>
      <c r="T61" s="87"/>
      <c r="U61" s="87"/>
      <c r="V61" s="87"/>
      <c r="W61" s="87"/>
      <c r="X61" s="87"/>
      <c r="Y61" s="87"/>
      <c r="Z61" s="87"/>
      <c r="AA61" s="87"/>
      <c r="AB61" s="87"/>
      <c r="AC61" s="90">
        <f t="shared" si="36"/>
        <v>41.7</v>
      </c>
      <c r="AD61" s="90" t="str">
        <f t="shared" si="37"/>
        <v>Ha</v>
      </c>
      <c r="AE61" s="218">
        <f t="shared" si="38"/>
        <v>2989250</v>
      </c>
      <c r="AF61" s="90">
        <f t="shared" si="39"/>
        <v>100</v>
      </c>
      <c r="AG61" s="246">
        <f t="shared" si="40"/>
        <v>1.2720212765957446</v>
      </c>
      <c r="AH61" s="90">
        <f t="shared" si="41"/>
        <v>41.7</v>
      </c>
      <c r="AI61" s="90" t="str">
        <f t="shared" si="42"/>
        <v>Ha</v>
      </c>
      <c r="AJ61" s="218">
        <f t="shared" si="43"/>
        <v>2989250</v>
      </c>
      <c r="AK61" s="227">
        <f t="shared" si="44"/>
        <v>101.21359223300972</v>
      </c>
      <c r="AL61" s="237">
        <f t="shared" si="45"/>
        <v>4.9820833333333335E-2</v>
      </c>
      <c r="AM61" s="44"/>
      <c r="AN61" s="44"/>
    </row>
    <row r="62" spans="2:40" s="91" customFormat="1" ht="31" x14ac:dyDescent="0.35">
      <c r="B62" s="85"/>
      <c r="C62" s="44"/>
      <c r="D62" s="44"/>
      <c r="E62" s="2" t="s">
        <v>71</v>
      </c>
      <c r="F62" s="2" t="s">
        <v>72</v>
      </c>
      <c r="G62" s="2" t="s">
        <v>73</v>
      </c>
      <c r="H62" s="151">
        <v>53</v>
      </c>
      <c r="I62" s="111" t="s">
        <v>315</v>
      </c>
      <c r="J62" s="86">
        <v>3300000000</v>
      </c>
      <c r="K62" s="87"/>
      <c r="L62" s="87"/>
      <c r="M62" s="87"/>
      <c r="N62" s="85">
        <v>54</v>
      </c>
      <c r="O62" s="111" t="str">
        <f t="shared" si="25"/>
        <v>Unit</v>
      </c>
      <c r="P62" s="88">
        <v>800000000</v>
      </c>
      <c r="Q62" s="140">
        <v>54</v>
      </c>
      <c r="R62" s="111" t="str">
        <f t="shared" si="24"/>
        <v>Unit</v>
      </c>
      <c r="S62" s="89">
        <v>94451845</v>
      </c>
      <c r="T62" s="87"/>
      <c r="U62" s="87"/>
      <c r="V62" s="87"/>
      <c r="W62" s="87"/>
      <c r="X62" s="87"/>
      <c r="Y62" s="87"/>
      <c r="Z62" s="87"/>
      <c r="AA62" s="87"/>
      <c r="AB62" s="87"/>
      <c r="AC62" s="90">
        <f t="shared" si="36"/>
        <v>54</v>
      </c>
      <c r="AD62" s="90" t="str">
        <f t="shared" si="37"/>
        <v>Unit</v>
      </c>
      <c r="AE62" s="218">
        <f t="shared" si="38"/>
        <v>94451845</v>
      </c>
      <c r="AF62" s="90">
        <f t="shared" si="39"/>
        <v>100</v>
      </c>
      <c r="AG62" s="246">
        <f t="shared" si="40"/>
        <v>11.806480625000001</v>
      </c>
      <c r="AH62" s="90">
        <f t="shared" si="41"/>
        <v>54</v>
      </c>
      <c r="AI62" s="90" t="str">
        <f t="shared" si="42"/>
        <v>Unit</v>
      </c>
      <c r="AJ62" s="218">
        <f t="shared" si="43"/>
        <v>94451845</v>
      </c>
      <c r="AK62" s="227">
        <f t="shared" si="44"/>
        <v>101.88679245283019</v>
      </c>
      <c r="AL62" s="237">
        <f t="shared" si="45"/>
        <v>2.8621771212121212</v>
      </c>
      <c r="AM62" s="44"/>
      <c r="AN62" s="44"/>
    </row>
    <row r="63" spans="2:40" s="91" customFormat="1" ht="31" x14ac:dyDescent="0.35">
      <c r="B63" s="85"/>
      <c r="C63" s="44"/>
      <c r="D63" s="44"/>
      <c r="E63" s="2" t="s">
        <v>74</v>
      </c>
      <c r="F63" s="2" t="s">
        <v>75</v>
      </c>
      <c r="G63" s="2" t="s">
        <v>76</v>
      </c>
      <c r="H63" s="151">
        <v>12</v>
      </c>
      <c r="I63" s="111" t="s">
        <v>315</v>
      </c>
      <c r="J63" s="86">
        <v>1650000000</v>
      </c>
      <c r="K63" s="87"/>
      <c r="L63" s="87"/>
      <c r="M63" s="87"/>
      <c r="N63" s="85">
        <v>4</v>
      </c>
      <c r="O63" s="111" t="str">
        <f t="shared" si="25"/>
        <v>Unit</v>
      </c>
      <c r="P63" s="88">
        <v>145000000</v>
      </c>
      <c r="Q63" s="140">
        <v>4</v>
      </c>
      <c r="R63" s="111" t="str">
        <f t="shared" si="24"/>
        <v>Unit</v>
      </c>
      <c r="S63" s="89">
        <v>104758750</v>
      </c>
      <c r="T63" s="87"/>
      <c r="U63" s="87"/>
      <c r="V63" s="87"/>
      <c r="W63" s="87"/>
      <c r="X63" s="87"/>
      <c r="Y63" s="87"/>
      <c r="Z63" s="87"/>
      <c r="AA63" s="87"/>
      <c r="AB63" s="87"/>
      <c r="AC63" s="90">
        <f t="shared" si="36"/>
        <v>4</v>
      </c>
      <c r="AD63" s="90" t="str">
        <f t="shared" si="37"/>
        <v>Unit</v>
      </c>
      <c r="AE63" s="218">
        <f t="shared" si="38"/>
        <v>104758750</v>
      </c>
      <c r="AF63" s="90">
        <f t="shared" si="39"/>
        <v>100</v>
      </c>
      <c r="AG63" s="246">
        <f t="shared" si="40"/>
        <v>72.247413793103448</v>
      </c>
      <c r="AH63" s="90">
        <f t="shared" si="41"/>
        <v>4</v>
      </c>
      <c r="AI63" s="90" t="str">
        <f t="shared" si="42"/>
        <v>Unit</v>
      </c>
      <c r="AJ63" s="218">
        <f t="shared" si="43"/>
        <v>104758750</v>
      </c>
      <c r="AK63" s="227">
        <f t="shared" si="44"/>
        <v>33.333333333333329</v>
      </c>
      <c r="AL63" s="237">
        <f t="shared" si="45"/>
        <v>6.3490151515151512</v>
      </c>
      <c r="AM63" s="44"/>
      <c r="AN63" s="44"/>
    </row>
    <row r="64" spans="2:40" s="103" customFormat="1" ht="46.5" x14ac:dyDescent="0.35">
      <c r="B64" s="98"/>
      <c r="C64" s="41" t="s">
        <v>306</v>
      </c>
      <c r="D64" s="41" t="s">
        <v>317</v>
      </c>
      <c r="E64" s="5">
        <v>38394</v>
      </c>
      <c r="F64" s="6" t="str">
        <f>UPPER("Program Pengendalian Bahan Berbahaya Dan Beracun (B3) Dan Limbah Bahan Berbahaya Dan Beracun (Limbah B3)")</f>
        <v>PROGRAM PENGENDALIAN BAHAN BERBAHAYA DAN BERACUN (B3) DAN LIMBAH BAHAN BERBAHAYA DAN BERACUN (LIMBAH B3)</v>
      </c>
      <c r="G64" s="6" t="s">
        <v>136</v>
      </c>
      <c r="H64" s="153">
        <v>100</v>
      </c>
      <c r="I64" s="98" t="s">
        <v>309</v>
      </c>
      <c r="J64" s="99">
        <f>J65</f>
        <v>225000000</v>
      </c>
      <c r="K64" s="100"/>
      <c r="L64" s="100"/>
      <c r="M64" s="100"/>
      <c r="N64" s="98">
        <v>100</v>
      </c>
      <c r="O64" s="98" t="str">
        <f t="shared" ref="O64:O69" si="46">I64</f>
        <v>%</v>
      </c>
      <c r="P64" s="101">
        <f>SUM(P65,P68)</f>
        <v>75000000</v>
      </c>
      <c r="Q64" s="141">
        <v>25</v>
      </c>
      <c r="R64" s="98" t="str">
        <f t="shared" ref="R64:R69" si="47">I64</f>
        <v>%</v>
      </c>
      <c r="S64" s="102">
        <f>SUM(S65,S68)</f>
        <v>4016800</v>
      </c>
      <c r="T64" s="100"/>
      <c r="U64" s="100"/>
      <c r="V64" s="100"/>
      <c r="W64" s="100"/>
      <c r="X64" s="100"/>
      <c r="Y64" s="100"/>
      <c r="Z64" s="100"/>
      <c r="AA64" s="100"/>
      <c r="AB64" s="100"/>
      <c r="AC64" s="60">
        <f t="shared" si="36"/>
        <v>25</v>
      </c>
      <c r="AD64" s="60" t="str">
        <f t="shared" si="37"/>
        <v>%</v>
      </c>
      <c r="AE64" s="134">
        <f t="shared" si="38"/>
        <v>4016800</v>
      </c>
      <c r="AF64" s="60">
        <f t="shared" si="39"/>
        <v>25</v>
      </c>
      <c r="AG64" s="244">
        <f t="shared" si="40"/>
        <v>5.3557333333333332</v>
      </c>
      <c r="AH64" s="60">
        <f t="shared" si="41"/>
        <v>25</v>
      </c>
      <c r="AI64" s="60" t="str">
        <f t="shared" si="42"/>
        <v>%</v>
      </c>
      <c r="AJ64" s="134">
        <f t="shared" si="43"/>
        <v>4016800</v>
      </c>
      <c r="AK64" s="225">
        <f t="shared" si="44"/>
        <v>25</v>
      </c>
      <c r="AL64" s="235">
        <f t="shared" si="45"/>
        <v>1.7852444444444444</v>
      </c>
      <c r="AM64" s="41"/>
      <c r="AN64" s="41"/>
    </row>
    <row r="65" spans="2:40" s="84" customFormat="1" ht="31" x14ac:dyDescent="0.35">
      <c r="B65" s="79"/>
      <c r="C65" s="46"/>
      <c r="D65" s="46"/>
      <c r="E65" s="9" t="s">
        <v>137</v>
      </c>
      <c r="F65" s="9" t="s">
        <v>138</v>
      </c>
      <c r="G65" s="9" t="s">
        <v>139</v>
      </c>
      <c r="H65" s="150">
        <f>SUM(H66:H67)</f>
        <v>6</v>
      </c>
      <c r="I65" s="126" t="s">
        <v>308</v>
      </c>
      <c r="J65" s="80">
        <f>SUM(J66:J67)</f>
        <v>225000000</v>
      </c>
      <c r="K65" s="57"/>
      <c r="L65" s="57"/>
      <c r="M65" s="57"/>
      <c r="N65" s="79">
        <f>SUM(N66:N67)</f>
        <v>2</v>
      </c>
      <c r="O65" s="126" t="str">
        <f t="shared" si="46"/>
        <v>dokumen</v>
      </c>
      <c r="P65" s="81">
        <f>SUM(P66:P67)</f>
        <v>50000000</v>
      </c>
      <c r="Q65" s="139">
        <f>SUM(Q66:Q67)</f>
        <v>0</v>
      </c>
      <c r="R65" s="126" t="str">
        <f t="shared" si="47"/>
        <v>dokumen</v>
      </c>
      <c r="S65" s="82">
        <f>SUM(S66:S67)</f>
        <v>2746800</v>
      </c>
      <c r="T65" s="57"/>
      <c r="U65" s="57"/>
      <c r="V65" s="57"/>
      <c r="W65" s="57"/>
      <c r="X65" s="57"/>
      <c r="Y65" s="57"/>
      <c r="Z65" s="57"/>
      <c r="AA65" s="57"/>
      <c r="AB65" s="57"/>
      <c r="AC65" s="83">
        <f t="shared" si="36"/>
        <v>0</v>
      </c>
      <c r="AD65" s="83" t="str">
        <f t="shared" si="37"/>
        <v>dokumen</v>
      </c>
      <c r="AE65" s="217">
        <f t="shared" si="38"/>
        <v>2746800</v>
      </c>
      <c r="AF65" s="83">
        <f t="shared" si="39"/>
        <v>0</v>
      </c>
      <c r="AG65" s="245">
        <f t="shared" si="40"/>
        <v>5.4935999999999998</v>
      </c>
      <c r="AH65" s="83">
        <f t="shared" si="41"/>
        <v>0</v>
      </c>
      <c r="AI65" s="83" t="str">
        <f t="shared" si="42"/>
        <v>dokumen</v>
      </c>
      <c r="AJ65" s="217">
        <f t="shared" si="43"/>
        <v>2746800</v>
      </c>
      <c r="AK65" s="226">
        <f t="shared" si="44"/>
        <v>0</v>
      </c>
      <c r="AL65" s="236">
        <f t="shared" si="45"/>
        <v>1.2208000000000001</v>
      </c>
      <c r="AM65" s="46"/>
      <c r="AN65" s="46"/>
    </row>
    <row r="66" spans="2:40" s="91" customFormat="1" ht="62" x14ac:dyDescent="0.35">
      <c r="B66" s="85"/>
      <c r="C66" s="44"/>
      <c r="D66" s="44"/>
      <c r="E66" s="2" t="s">
        <v>140</v>
      </c>
      <c r="F66" s="2" t="s">
        <v>141</v>
      </c>
      <c r="G66" s="4" t="s">
        <v>227</v>
      </c>
      <c r="H66" s="151">
        <v>3</v>
      </c>
      <c r="I66" s="111" t="s">
        <v>308</v>
      </c>
      <c r="J66" s="86">
        <v>75000000</v>
      </c>
      <c r="K66" s="87"/>
      <c r="L66" s="87"/>
      <c r="M66" s="87"/>
      <c r="N66" s="85">
        <v>1</v>
      </c>
      <c r="O66" s="111" t="str">
        <f t="shared" si="46"/>
        <v>dokumen</v>
      </c>
      <c r="P66" s="88">
        <v>25000000</v>
      </c>
      <c r="Q66" s="140">
        <v>0</v>
      </c>
      <c r="R66" s="111" t="str">
        <f t="shared" si="47"/>
        <v>dokumen</v>
      </c>
      <c r="S66" s="89">
        <v>2746800</v>
      </c>
      <c r="T66" s="87"/>
      <c r="U66" s="87"/>
      <c r="V66" s="87"/>
      <c r="W66" s="87"/>
      <c r="X66" s="87"/>
      <c r="Y66" s="87"/>
      <c r="Z66" s="87"/>
      <c r="AA66" s="87"/>
      <c r="AB66" s="87"/>
      <c r="AC66" s="90">
        <f t="shared" si="36"/>
        <v>0</v>
      </c>
      <c r="AD66" s="90" t="str">
        <f t="shared" si="37"/>
        <v>dokumen</v>
      </c>
      <c r="AE66" s="218">
        <f t="shared" si="38"/>
        <v>2746800</v>
      </c>
      <c r="AF66" s="90">
        <f t="shared" si="39"/>
        <v>0</v>
      </c>
      <c r="AG66" s="246">
        <f t="shared" si="40"/>
        <v>10.9872</v>
      </c>
      <c r="AH66" s="90">
        <f t="shared" si="41"/>
        <v>0</v>
      </c>
      <c r="AI66" s="90" t="str">
        <f t="shared" si="42"/>
        <v>dokumen</v>
      </c>
      <c r="AJ66" s="218">
        <f t="shared" si="43"/>
        <v>2746800</v>
      </c>
      <c r="AK66" s="227">
        <f t="shared" si="44"/>
        <v>0</v>
      </c>
      <c r="AL66" s="237">
        <f t="shared" si="45"/>
        <v>3.6623999999999999</v>
      </c>
      <c r="AM66" s="44"/>
      <c r="AN66" s="44"/>
    </row>
    <row r="67" spans="2:40" s="91" customFormat="1" ht="46.5" x14ac:dyDescent="0.35">
      <c r="B67" s="85"/>
      <c r="C67" s="44"/>
      <c r="D67" s="44"/>
      <c r="E67" s="2" t="s">
        <v>142</v>
      </c>
      <c r="F67" s="2" t="s">
        <v>143</v>
      </c>
      <c r="G67" s="2" t="s">
        <v>144</v>
      </c>
      <c r="H67" s="151">
        <v>3</v>
      </c>
      <c r="I67" s="111" t="s">
        <v>312</v>
      </c>
      <c r="J67" s="86">
        <v>150000000</v>
      </c>
      <c r="K67" s="87"/>
      <c r="L67" s="87"/>
      <c r="M67" s="87"/>
      <c r="N67" s="85">
        <v>1</v>
      </c>
      <c r="O67" s="111" t="str">
        <f t="shared" si="46"/>
        <v>laporan</v>
      </c>
      <c r="P67" s="88">
        <v>25000000</v>
      </c>
      <c r="Q67" s="140">
        <v>0</v>
      </c>
      <c r="R67" s="111" t="str">
        <f t="shared" si="47"/>
        <v>laporan</v>
      </c>
      <c r="S67" s="89">
        <v>0</v>
      </c>
      <c r="T67" s="87"/>
      <c r="U67" s="87"/>
      <c r="V67" s="87"/>
      <c r="W67" s="87"/>
      <c r="X67" s="87"/>
      <c r="Y67" s="87"/>
      <c r="Z67" s="87"/>
      <c r="AA67" s="87"/>
      <c r="AB67" s="87"/>
      <c r="AC67" s="90">
        <f t="shared" si="36"/>
        <v>0</v>
      </c>
      <c r="AD67" s="90" t="str">
        <f t="shared" si="37"/>
        <v>laporan</v>
      </c>
      <c r="AE67" s="218">
        <f t="shared" si="38"/>
        <v>0</v>
      </c>
      <c r="AF67" s="90">
        <f t="shared" si="39"/>
        <v>0</v>
      </c>
      <c r="AG67" s="246">
        <f t="shared" si="40"/>
        <v>0</v>
      </c>
      <c r="AH67" s="90">
        <f t="shared" si="41"/>
        <v>0</v>
      </c>
      <c r="AI67" s="90" t="str">
        <f t="shared" si="42"/>
        <v>laporan</v>
      </c>
      <c r="AJ67" s="218">
        <f t="shared" si="43"/>
        <v>0</v>
      </c>
      <c r="AK67" s="227">
        <f t="shared" si="44"/>
        <v>0</v>
      </c>
      <c r="AL67" s="237">
        <f t="shared" si="45"/>
        <v>0</v>
      </c>
      <c r="AM67" s="44"/>
      <c r="AN67" s="44"/>
    </row>
    <row r="68" spans="2:40" s="84" customFormat="1" ht="31" x14ac:dyDescent="0.35">
      <c r="B68" s="79"/>
      <c r="C68" s="46"/>
      <c r="D68" s="46"/>
      <c r="E68" s="9" t="s">
        <v>145</v>
      </c>
      <c r="F68" s="9" t="s">
        <v>146</v>
      </c>
      <c r="G68" s="9" t="s">
        <v>147</v>
      </c>
      <c r="H68" s="150">
        <v>9</v>
      </c>
      <c r="I68" s="126" t="s">
        <v>312</v>
      </c>
      <c r="J68" s="80">
        <f>J69</f>
        <v>90000000</v>
      </c>
      <c r="K68" s="57"/>
      <c r="L68" s="57"/>
      <c r="M68" s="57"/>
      <c r="N68" s="79">
        <f>N69</f>
        <v>1</v>
      </c>
      <c r="O68" s="126" t="str">
        <f t="shared" si="46"/>
        <v>laporan</v>
      </c>
      <c r="P68" s="81">
        <f>P69</f>
        <v>25000000</v>
      </c>
      <c r="Q68" s="139">
        <f>Q69</f>
        <v>0</v>
      </c>
      <c r="R68" s="126" t="str">
        <f t="shared" si="47"/>
        <v>laporan</v>
      </c>
      <c r="S68" s="82">
        <f>S69</f>
        <v>1270000</v>
      </c>
      <c r="T68" s="57"/>
      <c r="U68" s="57"/>
      <c r="V68" s="57"/>
      <c r="W68" s="57"/>
      <c r="X68" s="57"/>
      <c r="Y68" s="57"/>
      <c r="Z68" s="57"/>
      <c r="AA68" s="57"/>
      <c r="AB68" s="57"/>
      <c r="AC68" s="83">
        <f t="shared" si="36"/>
        <v>0</v>
      </c>
      <c r="AD68" s="83" t="str">
        <f t="shared" si="37"/>
        <v>laporan</v>
      </c>
      <c r="AE68" s="217">
        <f t="shared" si="38"/>
        <v>1270000</v>
      </c>
      <c r="AF68" s="83">
        <f t="shared" si="39"/>
        <v>0</v>
      </c>
      <c r="AG68" s="245">
        <f t="shared" si="40"/>
        <v>5.08</v>
      </c>
      <c r="AH68" s="83">
        <f t="shared" si="41"/>
        <v>0</v>
      </c>
      <c r="AI68" s="83" t="str">
        <f t="shared" si="42"/>
        <v>laporan</v>
      </c>
      <c r="AJ68" s="217">
        <f t="shared" si="43"/>
        <v>1270000</v>
      </c>
      <c r="AK68" s="226">
        <f t="shared" si="44"/>
        <v>0</v>
      </c>
      <c r="AL68" s="236">
        <f t="shared" si="45"/>
        <v>1.411111111111111</v>
      </c>
      <c r="AM68" s="46"/>
      <c r="AN68" s="46"/>
    </row>
    <row r="69" spans="2:40" s="91" customFormat="1" ht="108.5" x14ac:dyDescent="0.35">
      <c r="B69" s="85"/>
      <c r="C69" s="44"/>
      <c r="D69" s="44"/>
      <c r="E69" s="2" t="s">
        <v>148</v>
      </c>
      <c r="F69" s="2" t="s">
        <v>149</v>
      </c>
      <c r="G69" s="2" t="s">
        <v>150</v>
      </c>
      <c r="H69" s="151">
        <v>9</v>
      </c>
      <c r="I69" s="111" t="s">
        <v>308</v>
      </c>
      <c r="J69" s="86">
        <v>90000000</v>
      </c>
      <c r="K69" s="87"/>
      <c r="L69" s="87"/>
      <c r="M69" s="87"/>
      <c r="N69" s="85">
        <v>1</v>
      </c>
      <c r="O69" s="111" t="str">
        <f t="shared" si="46"/>
        <v>dokumen</v>
      </c>
      <c r="P69" s="88">
        <v>25000000</v>
      </c>
      <c r="Q69" s="140">
        <v>0</v>
      </c>
      <c r="R69" s="111" t="str">
        <f t="shared" si="47"/>
        <v>dokumen</v>
      </c>
      <c r="S69" s="89">
        <v>1270000</v>
      </c>
      <c r="T69" s="87"/>
      <c r="U69" s="87"/>
      <c r="V69" s="87"/>
      <c r="W69" s="87"/>
      <c r="X69" s="87"/>
      <c r="Y69" s="87"/>
      <c r="Z69" s="87"/>
      <c r="AA69" s="87"/>
      <c r="AB69" s="87"/>
      <c r="AC69" s="90">
        <f t="shared" si="36"/>
        <v>0</v>
      </c>
      <c r="AD69" s="90" t="str">
        <f t="shared" si="37"/>
        <v>dokumen</v>
      </c>
      <c r="AE69" s="218">
        <f t="shared" si="38"/>
        <v>1270000</v>
      </c>
      <c r="AF69" s="90">
        <f t="shared" si="39"/>
        <v>0</v>
      </c>
      <c r="AG69" s="246">
        <f t="shared" si="40"/>
        <v>5.08</v>
      </c>
      <c r="AH69" s="90">
        <f t="shared" si="41"/>
        <v>0</v>
      </c>
      <c r="AI69" s="90" t="str">
        <f t="shared" si="42"/>
        <v>dokumen</v>
      </c>
      <c r="AJ69" s="218">
        <f t="shared" si="43"/>
        <v>1270000</v>
      </c>
      <c r="AK69" s="227">
        <f t="shared" si="44"/>
        <v>0</v>
      </c>
      <c r="AL69" s="237">
        <f t="shared" si="45"/>
        <v>1.411111111111111</v>
      </c>
      <c r="AM69" s="44"/>
      <c r="AN69" s="44"/>
    </row>
    <row r="70" spans="2:40" s="61" customFormat="1" ht="77.5" x14ac:dyDescent="0.35">
      <c r="B70" s="55"/>
      <c r="C70" s="41" t="s">
        <v>306</v>
      </c>
      <c r="D70" s="41" t="s">
        <v>318</v>
      </c>
      <c r="E70" s="5">
        <v>38759</v>
      </c>
      <c r="F70" s="6" t="str">
        <f>UPPER("Program Pembinaan Dan Pengawasan Terhadap Izin Lingkungan Dan Izin Perlindungan Dan Pengelolaan Lingkungan Hidup (PPLH)")</f>
        <v>PROGRAM PEMBINAAN DAN PENGAWASAN TERHADAP IZIN LINGKUNGAN DAN IZIN PERLINDUNGAN DAN PENGELOLAAN LINGKUNGAN HIDUP (PPLH)</v>
      </c>
      <c r="G70" s="6" t="s">
        <v>98</v>
      </c>
      <c r="H70" s="149">
        <v>100</v>
      </c>
      <c r="I70" s="98" t="s">
        <v>309</v>
      </c>
      <c r="J70" s="56">
        <f>J71</f>
        <v>525000000</v>
      </c>
      <c r="K70" s="57"/>
      <c r="L70" s="57"/>
      <c r="M70" s="57"/>
      <c r="N70" s="55">
        <v>100</v>
      </c>
      <c r="O70" s="98" t="str">
        <f t="shared" si="25"/>
        <v>%</v>
      </c>
      <c r="P70" s="58">
        <f>P71</f>
        <v>40000000</v>
      </c>
      <c r="Q70" s="138">
        <v>25</v>
      </c>
      <c r="R70" s="98" t="str">
        <f t="shared" si="24"/>
        <v>%</v>
      </c>
      <c r="S70" s="59">
        <f>S71</f>
        <v>833000</v>
      </c>
      <c r="T70" s="57"/>
      <c r="U70" s="57"/>
      <c r="V70" s="57"/>
      <c r="W70" s="57"/>
      <c r="X70" s="57"/>
      <c r="Y70" s="57"/>
      <c r="Z70" s="57"/>
      <c r="AA70" s="57"/>
      <c r="AB70" s="57"/>
      <c r="AC70" s="60">
        <f t="shared" si="36"/>
        <v>25</v>
      </c>
      <c r="AD70" s="60" t="str">
        <f t="shared" si="37"/>
        <v>%</v>
      </c>
      <c r="AE70" s="134">
        <f t="shared" si="38"/>
        <v>833000</v>
      </c>
      <c r="AF70" s="60">
        <f t="shared" si="39"/>
        <v>25</v>
      </c>
      <c r="AG70" s="244">
        <f t="shared" si="40"/>
        <v>2.0825</v>
      </c>
      <c r="AH70" s="60">
        <f t="shared" si="41"/>
        <v>25</v>
      </c>
      <c r="AI70" s="60" t="str">
        <f t="shared" si="42"/>
        <v>%</v>
      </c>
      <c r="AJ70" s="134">
        <f t="shared" si="43"/>
        <v>833000</v>
      </c>
      <c r="AK70" s="225">
        <f t="shared" si="44"/>
        <v>25</v>
      </c>
      <c r="AL70" s="235">
        <f t="shared" si="45"/>
        <v>0.15866666666666665</v>
      </c>
      <c r="AM70" s="53"/>
      <c r="AN70" s="53"/>
    </row>
    <row r="71" spans="2:40" s="109" customFormat="1" ht="62" x14ac:dyDescent="0.35">
      <c r="B71" s="104"/>
      <c r="C71" s="47"/>
      <c r="D71" s="47"/>
      <c r="E71" s="9" t="s">
        <v>99</v>
      </c>
      <c r="F71" s="9" t="s">
        <v>100</v>
      </c>
      <c r="G71" s="9" t="s">
        <v>101</v>
      </c>
      <c r="H71" s="154">
        <v>6</v>
      </c>
      <c r="I71" s="110" t="s">
        <v>312</v>
      </c>
      <c r="J71" s="105">
        <f>SUM(J72:J73)</f>
        <v>525000000</v>
      </c>
      <c r="K71" s="87"/>
      <c r="L71" s="87"/>
      <c r="M71" s="87"/>
      <c r="N71" s="104">
        <v>2</v>
      </c>
      <c r="O71" s="110" t="str">
        <f t="shared" si="25"/>
        <v>laporan</v>
      </c>
      <c r="P71" s="106">
        <f>SUM(P72:P73)</f>
        <v>40000000</v>
      </c>
      <c r="Q71" s="142">
        <v>0</v>
      </c>
      <c r="R71" s="110" t="str">
        <f t="shared" si="24"/>
        <v>laporan</v>
      </c>
      <c r="S71" s="107">
        <f>SUM(S72:S73)</f>
        <v>833000</v>
      </c>
      <c r="T71" s="87"/>
      <c r="U71" s="87"/>
      <c r="V71" s="87"/>
      <c r="W71" s="87"/>
      <c r="X71" s="87"/>
      <c r="Y71" s="87"/>
      <c r="Z71" s="87"/>
      <c r="AA71" s="87"/>
      <c r="AB71" s="87"/>
      <c r="AC71" s="108">
        <f t="shared" si="36"/>
        <v>0</v>
      </c>
      <c r="AD71" s="108" t="str">
        <f t="shared" si="37"/>
        <v>laporan</v>
      </c>
      <c r="AE71" s="221">
        <f t="shared" si="38"/>
        <v>833000</v>
      </c>
      <c r="AF71" s="108">
        <f t="shared" si="39"/>
        <v>0</v>
      </c>
      <c r="AG71" s="248">
        <f t="shared" si="40"/>
        <v>2.0825</v>
      </c>
      <c r="AH71" s="108">
        <f t="shared" si="41"/>
        <v>0</v>
      </c>
      <c r="AI71" s="108" t="str">
        <f t="shared" si="42"/>
        <v>laporan</v>
      </c>
      <c r="AJ71" s="221">
        <f t="shared" si="43"/>
        <v>833000</v>
      </c>
      <c r="AK71" s="229">
        <f t="shared" si="44"/>
        <v>0</v>
      </c>
      <c r="AL71" s="239">
        <f t="shared" si="45"/>
        <v>0.15866666666666665</v>
      </c>
      <c r="AM71" s="47"/>
      <c r="AN71" s="47"/>
    </row>
    <row r="72" spans="2:40" s="91" customFormat="1" ht="46.5" x14ac:dyDescent="0.35">
      <c r="B72" s="85"/>
      <c r="C72" s="44"/>
      <c r="D72" s="44"/>
      <c r="E72" s="2" t="s">
        <v>102</v>
      </c>
      <c r="F72" s="2" t="s">
        <v>103</v>
      </c>
      <c r="G72" s="2" t="s">
        <v>104</v>
      </c>
      <c r="H72" s="151">
        <v>3</v>
      </c>
      <c r="I72" s="111" t="s">
        <v>308</v>
      </c>
      <c r="J72" s="86">
        <v>75000000</v>
      </c>
      <c r="K72" s="87"/>
      <c r="L72" s="87"/>
      <c r="M72" s="87"/>
      <c r="N72" s="85">
        <v>1</v>
      </c>
      <c r="O72" s="111" t="str">
        <f t="shared" si="25"/>
        <v>dokumen</v>
      </c>
      <c r="P72" s="88">
        <v>10000000</v>
      </c>
      <c r="Q72" s="140">
        <v>0</v>
      </c>
      <c r="R72" s="111" t="str">
        <f t="shared" si="24"/>
        <v>dokumen</v>
      </c>
      <c r="S72" s="89">
        <v>0</v>
      </c>
      <c r="T72" s="87"/>
      <c r="U72" s="87"/>
      <c r="V72" s="87"/>
      <c r="W72" s="87"/>
      <c r="X72" s="87"/>
      <c r="Y72" s="87"/>
      <c r="Z72" s="87"/>
      <c r="AA72" s="87"/>
      <c r="AB72" s="87"/>
      <c r="AC72" s="90">
        <f t="shared" si="36"/>
        <v>0</v>
      </c>
      <c r="AD72" s="90" t="str">
        <f t="shared" si="37"/>
        <v>dokumen</v>
      </c>
      <c r="AE72" s="218">
        <f t="shared" si="38"/>
        <v>0</v>
      </c>
      <c r="AF72" s="90">
        <f t="shared" si="39"/>
        <v>0</v>
      </c>
      <c r="AG72" s="246">
        <f t="shared" si="40"/>
        <v>0</v>
      </c>
      <c r="AH72" s="90">
        <f t="shared" si="41"/>
        <v>0</v>
      </c>
      <c r="AI72" s="90" t="str">
        <f t="shared" si="42"/>
        <v>dokumen</v>
      </c>
      <c r="AJ72" s="218">
        <f t="shared" si="43"/>
        <v>0</v>
      </c>
      <c r="AK72" s="227">
        <f t="shared" si="44"/>
        <v>0</v>
      </c>
      <c r="AL72" s="237">
        <f t="shared" si="45"/>
        <v>0</v>
      </c>
      <c r="AM72" s="44"/>
      <c r="AN72" s="44"/>
    </row>
    <row r="73" spans="2:40" s="91" customFormat="1" ht="77.5" x14ac:dyDescent="0.35">
      <c r="B73" s="85"/>
      <c r="C73" s="44"/>
      <c r="D73" s="44"/>
      <c r="E73" s="2" t="s">
        <v>105</v>
      </c>
      <c r="F73" s="2" t="s">
        <v>106</v>
      </c>
      <c r="G73" s="2" t="s">
        <v>107</v>
      </c>
      <c r="H73" s="151">
        <v>71</v>
      </c>
      <c r="I73" s="111" t="s">
        <v>316</v>
      </c>
      <c r="J73" s="86">
        <v>450000000</v>
      </c>
      <c r="K73" s="87"/>
      <c r="L73" s="87"/>
      <c r="M73" s="87"/>
      <c r="N73" s="85">
        <v>15</v>
      </c>
      <c r="O73" s="111" t="str">
        <f t="shared" si="25"/>
        <v>badan usaha</v>
      </c>
      <c r="P73" s="88">
        <v>30000000</v>
      </c>
      <c r="Q73" s="140">
        <v>4</v>
      </c>
      <c r="R73" s="111" t="str">
        <f t="shared" si="24"/>
        <v>badan usaha</v>
      </c>
      <c r="S73" s="89">
        <v>833000</v>
      </c>
      <c r="T73" s="87"/>
      <c r="U73" s="87"/>
      <c r="V73" s="87"/>
      <c r="W73" s="87"/>
      <c r="X73" s="87"/>
      <c r="Y73" s="87"/>
      <c r="Z73" s="87"/>
      <c r="AA73" s="87"/>
      <c r="AB73" s="87"/>
      <c r="AC73" s="90">
        <f t="shared" si="36"/>
        <v>4</v>
      </c>
      <c r="AD73" s="90" t="str">
        <f t="shared" si="37"/>
        <v>badan usaha</v>
      </c>
      <c r="AE73" s="218">
        <f t="shared" si="38"/>
        <v>833000</v>
      </c>
      <c r="AF73" s="90">
        <f t="shared" si="39"/>
        <v>26.666666666666668</v>
      </c>
      <c r="AG73" s="246">
        <f t="shared" si="40"/>
        <v>2.7766666666666664</v>
      </c>
      <c r="AH73" s="90">
        <f t="shared" si="41"/>
        <v>4</v>
      </c>
      <c r="AI73" s="90" t="str">
        <f t="shared" si="42"/>
        <v>badan usaha</v>
      </c>
      <c r="AJ73" s="218">
        <f t="shared" si="43"/>
        <v>833000</v>
      </c>
      <c r="AK73" s="227">
        <f t="shared" si="44"/>
        <v>5.6338028169014089</v>
      </c>
      <c r="AL73" s="237">
        <f t="shared" si="45"/>
        <v>0.18511111111111112</v>
      </c>
      <c r="AM73" s="44"/>
      <c r="AN73" s="44"/>
    </row>
    <row r="74" spans="2:40" s="61" customFormat="1" ht="77.5" x14ac:dyDescent="0.35">
      <c r="B74" s="55"/>
      <c r="C74" s="41" t="s">
        <v>306</v>
      </c>
      <c r="D74" s="41" t="s">
        <v>318</v>
      </c>
      <c r="E74" s="5">
        <v>39124</v>
      </c>
      <c r="F74" s="6" t="str">
        <f>UPPER("Program pengakuan keberadaan masyarakat hukum adat (MHA), kearifan lokal dan hak mha yang terkait dengan PPLH")</f>
        <v>PROGRAM PENGAKUAN KEBERADAAN MASYARAKAT HUKUM ADAT (MHA), KEARIFAN LOKAL DAN HAK MHA YANG TERKAIT DENGAN PPLH</v>
      </c>
      <c r="G74" s="6" t="s">
        <v>114</v>
      </c>
      <c r="H74" s="149">
        <v>100</v>
      </c>
      <c r="I74" s="98" t="s">
        <v>309</v>
      </c>
      <c r="J74" s="56">
        <f>J75</f>
        <v>275000000</v>
      </c>
      <c r="K74" s="57"/>
      <c r="L74" s="57"/>
      <c r="M74" s="57"/>
      <c r="N74" s="55">
        <v>100</v>
      </c>
      <c r="O74" s="98" t="str">
        <f t="shared" si="25"/>
        <v>%</v>
      </c>
      <c r="P74" s="58">
        <f>P75</f>
        <v>20000000</v>
      </c>
      <c r="Q74" s="138">
        <f>Q75</f>
        <v>0</v>
      </c>
      <c r="R74" s="98" t="str">
        <f t="shared" si="24"/>
        <v>%</v>
      </c>
      <c r="S74" s="59">
        <f>S75</f>
        <v>0</v>
      </c>
      <c r="T74" s="57"/>
      <c r="U74" s="57"/>
      <c r="V74" s="57"/>
      <c r="W74" s="57"/>
      <c r="X74" s="57"/>
      <c r="Y74" s="57"/>
      <c r="Z74" s="57"/>
      <c r="AA74" s="57"/>
      <c r="AB74" s="57"/>
      <c r="AC74" s="60">
        <f t="shared" si="36"/>
        <v>0</v>
      </c>
      <c r="AD74" s="60" t="str">
        <f t="shared" si="37"/>
        <v>%</v>
      </c>
      <c r="AE74" s="134">
        <f t="shared" si="38"/>
        <v>0</v>
      </c>
      <c r="AF74" s="60">
        <f t="shared" si="39"/>
        <v>0</v>
      </c>
      <c r="AG74" s="244">
        <f t="shared" si="40"/>
        <v>0</v>
      </c>
      <c r="AH74" s="60">
        <f t="shared" si="41"/>
        <v>0</v>
      </c>
      <c r="AI74" s="60" t="str">
        <f t="shared" si="42"/>
        <v>%</v>
      </c>
      <c r="AJ74" s="134">
        <f t="shared" si="43"/>
        <v>0</v>
      </c>
      <c r="AK74" s="225">
        <f t="shared" si="44"/>
        <v>0</v>
      </c>
      <c r="AL74" s="235">
        <f t="shared" si="45"/>
        <v>0</v>
      </c>
      <c r="AM74" s="53"/>
      <c r="AN74" s="53"/>
    </row>
    <row r="75" spans="2:40" s="109" customFormat="1" ht="51.75" customHeight="1" x14ac:dyDescent="0.35">
      <c r="B75" s="104"/>
      <c r="C75" s="47"/>
      <c r="D75" s="47"/>
      <c r="E75" s="9" t="s">
        <v>115</v>
      </c>
      <c r="F75" s="9" t="s">
        <v>116</v>
      </c>
      <c r="G75" s="9" t="s">
        <v>117</v>
      </c>
      <c r="H75" s="154">
        <v>3</v>
      </c>
      <c r="I75" s="110" t="s">
        <v>320</v>
      </c>
      <c r="J75" s="105">
        <f>J76</f>
        <v>275000000</v>
      </c>
      <c r="K75" s="87"/>
      <c r="L75" s="87"/>
      <c r="M75" s="87"/>
      <c r="N75" s="104">
        <v>1</v>
      </c>
      <c r="O75" s="110" t="str">
        <f t="shared" si="25"/>
        <v>lokasi</v>
      </c>
      <c r="P75" s="106">
        <f>P76</f>
        <v>20000000</v>
      </c>
      <c r="Q75" s="142">
        <f>Q76</f>
        <v>0</v>
      </c>
      <c r="R75" s="110" t="str">
        <f t="shared" si="24"/>
        <v>lokasi</v>
      </c>
      <c r="S75" s="107">
        <f>S76</f>
        <v>0</v>
      </c>
      <c r="T75" s="87"/>
      <c r="U75" s="87"/>
      <c r="V75" s="87"/>
      <c r="W75" s="87"/>
      <c r="X75" s="87"/>
      <c r="Y75" s="87"/>
      <c r="Z75" s="87"/>
      <c r="AA75" s="87"/>
      <c r="AB75" s="87"/>
      <c r="AC75" s="108">
        <f t="shared" si="36"/>
        <v>0</v>
      </c>
      <c r="AD75" s="108" t="str">
        <f t="shared" si="37"/>
        <v>lokasi</v>
      </c>
      <c r="AE75" s="221">
        <f t="shared" si="38"/>
        <v>0</v>
      </c>
      <c r="AF75" s="108">
        <f t="shared" si="39"/>
        <v>0</v>
      </c>
      <c r="AG75" s="248">
        <f t="shared" si="40"/>
        <v>0</v>
      </c>
      <c r="AH75" s="108">
        <f t="shared" si="41"/>
        <v>0</v>
      </c>
      <c r="AI75" s="108" t="str">
        <f t="shared" si="42"/>
        <v>lokasi</v>
      </c>
      <c r="AJ75" s="221">
        <f t="shared" si="43"/>
        <v>0</v>
      </c>
      <c r="AK75" s="229">
        <f t="shared" si="44"/>
        <v>0</v>
      </c>
      <c r="AL75" s="239">
        <f t="shared" si="45"/>
        <v>0</v>
      </c>
      <c r="AM75" s="47"/>
      <c r="AN75" s="47"/>
    </row>
    <row r="76" spans="2:40" s="91" customFormat="1" ht="77.5" x14ac:dyDescent="0.35">
      <c r="B76" s="85"/>
      <c r="C76" s="44"/>
      <c r="D76" s="44"/>
      <c r="E76" s="2" t="s">
        <v>118</v>
      </c>
      <c r="F76" s="2" t="s">
        <v>119</v>
      </c>
      <c r="G76" s="2" t="s">
        <v>120</v>
      </c>
      <c r="H76" s="151">
        <v>3</v>
      </c>
      <c r="I76" s="111" t="s">
        <v>308</v>
      </c>
      <c r="J76" s="86">
        <v>275000000</v>
      </c>
      <c r="K76" s="87"/>
      <c r="L76" s="87"/>
      <c r="M76" s="87"/>
      <c r="N76" s="85">
        <v>1</v>
      </c>
      <c r="O76" s="111" t="str">
        <f t="shared" si="25"/>
        <v>dokumen</v>
      </c>
      <c r="P76" s="88">
        <v>20000000</v>
      </c>
      <c r="Q76" s="140">
        <v>0</v>
      </c>
      <c r="R76" s="111" t="str">
        <f t="shared" si="24"/>
        <v>dokumen</v>
      </c>
      <c r="S76" s="89">
        <v>0</v>
      </c>
      <c r="T76" s="87"/>
      <c r="U76" s="87"/>
      <c r="V76" s="87"/>
      <c r="W76" s="87"/>
      <c r="X76" s="87"/>
      <c r="Y76" s="87"/>
      <c r="Z76" s="87"/>
      <c r="AA76" s="87"/>
      <c r="AB76" s="87"/>
      <c r="AC76" s="90">
        <f t="shared" si="36"/>
        <v>0</v>
      </c>
      <c r="AD76" s="90" t="str">
        <f t="shared" si="37"/>
        <v>dokumen</v>
      </c>
      <c r="AE76" s="218">
        <f t="shared" si="38"/>
        <v>0</v>
      </c>
      <c r="AF76" s="90">
        <f t="shared" si="39"/>
        <v>0</v>
      </c>
      <c r="AG76" s="246">
        <f t="shared" si="40"/>
        <v>0</v>
      </c>
      <c r="AH76" s="90">
        <f t="shared" si="41"/>
        <v>0</v>
      </c>
      <c r="AI76" s="90" t="str">
        <f t="shared" si="42"/>
        <v>dokumen</v>
      </c>
      <c r="AJ76" s="218">
        <f t="shared" si="43"/>
        <v>0</v>
      </c>
      <c r="AK76" s="227">
        <f t="shared" si="44"/>
        <v>0</v>
      </c>
      <c r="AL76" s="237">
        <f t="shared" si="45"/>
        <v>0</v>
      </c>
      <c r="AM76" s="44"/>
      <c r="AN76" s="44"/>
    </row>
    <row r="77" spans="2:40" s="103" customFormat="1" ht="77.5" x14ac:dyDescent="0.35">
      <c r="B77" s="98"/>
      <c r="C77" s="41" t="s">
        <v>306</v>
      </c>
      <c r="D77" s="41" t="s">
        <v>318</v>
      </c>
      <c r="E77" s="10">
        <v>39489</v>
      </c>
      <c r="F77" s="6" t="str">
        <f>UPPER("Program Peningkatan Pendidikan, Pelatihan Dan Penyuluhan Lingkungan Hidup Untuk Masyarakat")</f>
        <v>PROGRAM PENINGKATAN PENDIDIKAN, PELATIHAN DAN PENYULUHAN LINGKUNGAN HIDUP UNTUK MASYARAKAT</v>
      </c>
      <c r="G77" s="11" t="s">
        <v>225</v>
      </c>
      <c r="H77" s="153">
        <v>100</v>
      </c>
      <c r="I77" s="98" t="s">
        <v>309</v>
      </c>
      <c r="J77" s="99">
        <f>J78</f>
        <v>1375000000</v>
      </c>
      <c r="K77" s="100"/>
      <c r="L77" s="100"/>
      <c r="M77" s="100"/>
      <c r="N77" s="98">
        <v>100</v>
      </c>
      <c r="O77" s="98" t="str">
        <f t="shared" si="25"/>
        <v>%</v>
      </c>
      <c r="P77" s="101">
        <f>P78</f>
        <v>190000000</v>
      </c>
      <c r="Q77" s="141">
        <f>Q78</f>
        <v>1</v>
      </c>
      <c r="R77" s="98" t="str">
        <f t="shared" si="24"/>
        <v>%</v>
      </c>
      <c r="S77" s="102">
        <f>S78</f>
        <v>5402750</v>
      </c>
      <c r="T77" s="100"/>
      <c r="U77" s="100"/>
      <c r="V77" s="100"/>
      <c r="W77" s="100"/>
      <c r="X77" s="100"/>
      <c r="Y77" s="100"/>
      <c r="Z77" s="100"/>
      <c r="AA77" s="100"/>
      <c r="AB77" s="100"/>
      <c r="AC77" s="60">
        <f t="shared" si="36"/>
        <v>1</v>
      </c>
      <c r="AD77" s="60" t="str">
        <f t="shared" si="37"/>
        <v>%</v>
      </c>
      <c r="AE77" s="134">
        <f t="shared" si="38"/>
        <v>5402750</v>
      </c>
      <c r="AF77" s="60">
        <f t="shared" si="39"/>
        <v>1</v>
      </c>
      <c r="AG77" s="244">
        <f t="shared" si="40"/>
        <v>2.8435526315789472</v>
      </c>
      <c r="AH77" s="60">
        <f t="shared" si="41"/>
        <v>1</v>
      </c>
      <c r="AI77" s="60" t="str">
        <f t="shared" si="42"/>
        <v>%</v>
      </c>
      <c r="AJ77" s="134">
        <f t="shared" si="43"/>
        <v>5402750</v>
      </c>
      <c r="AK77" s="225">
        <f t="shared" si="44"/>
        <v>1</v>
      </c>
      <c r="AL77" s="235">
        <f t="shared" si="45"/>
        <v>0.39292727272727274</v>
      </c>
      <c r="AM77" s="41"/>
      <c r="AN77" s="41"/>
    </row>
    <row r="78" spans="2:40" s="109" customFormat="1" ht="51.75" customHeight="1" x14ac:dyDescent="0.35">
      <c r="B78" s="104"/>
      <c r="C78" s="47"/>
      <c r="D78" s="47"/>
      <c r="E78" s="9" t="s">
        <v>121</v>
      </c>
      <c r="F78" s="9" t="s">
        <v>122</v>
      </c>
      <c r="G78" s="9" t="s">
        <v>123</v>
      </c>
      <c r="H78" s="154">
        <v>64</v>
      </c>
      <c r="I78" s="110" t="s">
        <v>308</v>
      </c>
      <c r="J78" s="105">
        <f>SUM(J79:J80)</f>
        <v>1375000000</v>
      </c>
      <c r="K78" s="87"/>
      <c r="L78" s="87"/>
      <c r="M78" s="87"/>
      <c r="N78" s="104">
        <v>9</v>
      </c>
      <c r="O78" s="110" t="str">
        <f t="shared" si="25"/>
        <v>dokumen</v>
      </c>
      <c r="P78" s="106">
        <f>SUM(P79:P80)</f>
        <v>190000000</v>
      </c>
      <c r="Q78" s="142">
        <v>1</v>
      </c>
      <c r="R78" s="110" t="str">
        <f t="shared" si="24"/>
        <v>dokumen</v>
      </c>
      <c r="S78" s="107">
        <f>SUM(S79:S80)</f>
        <v>5402750</v>
      </c>
      <c r="T78" s="87"/>
      <c r="U78" s="87"/>
      <c r="V78" s="87"/>
      <c r="W78" s="87"/>
      <c r="X78" s="87"/>
      <c r="Y78" s="87"/>
      <c r="Z78" s="87"/>
      <c r="AA78" s="87"/>
      <c r="AB78" s="87"/>
      <c r="AC78" s="108">
        <f t="shared" si="36"/>
        <v>1</v>
      </c>
      <c r="AD78" s="108" t="str">
        <f t="shared" si="37"/>
        <v>dokumen</v>
      </c>
      <c r="AE78" s="221">
        <f t="shared" si="38"/>
        <v>5402750</v>
      </c>
      <c r="AF78" s="108">
        <f t="shared" si="39"/>
        <v>11.111111111111111</v>
      </c>
      <c r="AG78" s="248">
        <f t="shared" si="40"/>
        <v>2.8435526315789472</v>
      </c>
      <c r="AH78" s="108">
        <f t="shared" si="41"/>
        <v>1</v>
      </c>
      <c r="AI78" s="108" t="str">
        <f t="shared" si="42"/>
        <v>dokumen</v>
      </c>
      <c r="AJ78" s="221">
        <f t="shared" si="43"/>
        <v>5402750</v>
      </c>
      <c r="AK78" s="229">
        <f t="shared" si="44"/>
        <v>1.5625</v>
      </c>
      <c r="AL78" s="239">
        <f t="shared" si="45"/>
        <v>0.39292727272727274</v>
      </c>
      <c r="AM78" s="47"/>
      <c r="AN78" s="47"/>
    </row>
    <row r="79" spans="2:40" s="91" customFormat="1" ht="51.75" customHeight="1" x14ac:dyDescent="0.35">
      <c r="B79" s="85"/>
      <c r="C79" s="44"/>
      <c r="D79" s="44"/>
      <c r="E79" s="2" t="s">
        <v>124</v>
      </c>
      <c r="F79" s="2" t="s">
        <v>125</v>
      </c>
      <c r="G79" s="2" t="s">
        <v>126</v>
      </c>
      <c r="H79" s="151">
        <v>45</v>
      </c>
      <c r="I79" s="111" t="s">
        <v>308</v>
      </c>
      <c r="J79" s="86">
        <v>750000000</v>
      </c>
      <c r="K79" s="87"/>
      <c r="L79" s="87"/>
      <c r="M79" s="87"/>
      <c r="N79" s="85">
        <v>8</v>
      </c>
      <c r="O79" s="111" t="str">
        <f t="shared" si="25"/>
        <v>dokumen</v>
      </c>
      <c r="P79" s="88">
        <v>120000000</v>
      </c>
      <c r="Q79" s="140">
        <v>1</v>
      </c>
      <c r="R79" s="111" t="str">
        <f t="shared" si="24"/>
        <v>dokumen</v>
      </c>
      <c r="S79" s="89">
        <v>5402750</v>
      </c>
      <c r="T79" s="87"/>
      <c r="U79" s="87"/>
      <c r="V79" s="87"/>
      <c r="W79" s="87"/>
      <c r="X79" s="87"/>
      <c r="Y79" s="87"/>
      <c r="Z79" s="87"/>
      <c r="AA79" s="87"/>
      <c r="AB79" s="87"/>
      <c r="AC79" s="90">
        <f t="shared" si="36"/>
        <v>1</v>
      </c>
      <c r="AD79" s="90" t="str">
        <f t="shared" si="37"/>
        <v>dokumen</v>
      </c>
      <c r="AE79" s="218">
        <f t="shared" si="38"/>
        <v>5402750</v>
      </c>
      <c r="AF79" s="90">
        <f t="shared" si="39"/>
        <v>12.5</v>
      </c>
      <c r="AG79" s="246">
        <f t="shared" si="40"/>
        <v>4.5022916666666672</v>
      </c>
      <c r="AH79" s="90">
        <f t="shared" si="41"/>
        <v>1</v>
      </c>
      <c r="AI79" s="90" t="str">
        <f t="shared" si="42"/>
        <v>dokumen</v>
      </c>
      <c r="AJ79" s="218">
        <f t="shared" si="43"/>
        <v>5402750</v>
      </c>
      <c r="AK79" s="227">
        <f t="shared" si="44"/>
        <v>2.2222222222222223</v>
      </c>
      <c r="AL79" s="237">
        <f t="shared" si="45"/>
        <v>0.7203666666666666</v>
      </c>
      <c r="AM79" s="44"/>
      <c r="AN79" s="44"/>
    </row>
    <row r="80" spans="2:40" s="91" customFormat="1" ht="62" x14ac:dyDescent="0.35">
      <c r="B80" s="85"/>
      <c r="C80" s="44"/>
      <c r="D80" s="44"/>
      <c r="E80" s="2" t="s">
        <v>127</v>
      </c>
      <c r="F80" s="2" t="s">
        <v>128</v>
      </c>
      <c r="G80" s="4" t="s">
        <v>226</v>
      </c>
      <c r="H80" s="151">
        <v>4</v>
      </c>
      <c r="I80" s="111" t="s">
        <v>321</v>
      </c>
      <c r="J80" s="86">
        <v>625000000</v>
      </c>
      <c r="K80" s="87"/>
      <c r="L80" s="87"/>
      <c r="M80" s="87"/>
      <c r="N80" s="85">
        <v>1</v>
      </c>
      <c r="O80" s="111" t="str">
        <f t="shared" si="25"/>
        <v>lembaga</v>
      </c>
      <c r="P80" s="88">
        <v>70000000</v>
      </c>
      <c r="Q80" s="140">
        <v>0</v>
      </c>
      <c r="R80" s="111" t="str">
        <f t="shared" si="24"/>
        <v>lembaga</v>
      </c>
      <c r="S80" s="89">
        <v>0</v>
      </c>
      <c r="T80" s="87"/>
      <c r="U80" s="87"/>
      <c r="V80" s="87"/>
      <c r="W80" s="87"/>
      <c r="X80" s="87"/>
      <c r="Y80" s="87"/>
      <c r="Z80" s="87"/>
      <c r="AA80" s="87"/>
      <c r="AB80" s="87"/>
      <c r="AC80" s="90">
        <f t="shared" si="36"/>
        <v>0</v>
      </c>
      <c r="AD80" s="90" t="str">
        <f t="shared" si="37"/>
        <v>lembaga</v>
      </c>
      <c r="AE80" s="218">
        <f t="shared" si="38"/>
        <v>0</v>
      </c>
      <c r="AF80" s="90">
        <f t="shared" si="39"/>
        <v>0</v>
      </c>
      <c r="AG80" s="246">
        <f t="shared" si="40"/>
        <v>0</v>
      </c>
      <c r="AH80" s="90">
        <f t="shared" si="41"/>
        <v>0</v>
      </c>
      <c r="AI80" s="90" t="str">
        <f t="shared" si="42"/>
        <v>lembaga</v>
      </c>
      <c r="AJ80" s="218">
        <f t="shared" si="43"/>
        <v>0</v>
      </c>
      <c r="AK80" s="227">
        <f t="shared" si="44"/>
        <v>0</v>
      </c>
      <c r="AL80" s="237">
        <f t="shared" si="45"/>
        <v>0</v>
      </c>
      <c r="AM80" s="44"/>
      <c r="AN80" s="44"/>
    </row>
    <row r="81" spans="2:40" s="103" customFormat="1" ht="77.5" x14ac:dyDescent="0.35">
      <c r="B81" s="98"/>
      <c r="C81" s="41" t="s">
        <v>306</v>
      </c>
      <c r="D81" s="41" t="s">
        <v>318</v>
      </c>
      <c r="E81" s="5">
        <v>39855</v>
      </c>
      <c r="F81" s="6" t="str">
        <f>UPPER("Program Penghargaan Lingkungan Hidup Untuk Masyarakat")</f>
        <v>PROGRAM PENGHARGAAN LINGKUNGAN HIDUP UNTUK MASYARAKAT</v>
      </c>
      <c r="G81" s="6" t="s">
        <v>129</v>
      </c>
      <c r="H81" s="153">
        <v>100</v>
      </c>
      <c r="I81" s="98" t="s">
        <v>309</v>
      </c>
      <c r="J81" s="99">
        <f>J82</f>
        <v>355000000</v>
      </c>
      <c r="K81" s="100"/>
      <c r="L81" s="100"/>
      <c r="M81" s="100"/>
      <c r="N81" s="98">
        <v>100</v>
      </c>
      <c r="O81" s="98" t="str">
        <f t="shared" si="25"/>
        <v>%</v>
      </c>
      <c r="P81" s="101">
        <f>P82</f>
        <v>30000000</v>
      </c>
      <c r="Q81" s="141">
        <f>Q82</f>
        <v>0</v>
      </c>
      <c r="R81" s="98" t="str">
        <f t="shared" si="24"/>
        <v>%</v>
      </c>
      <c r="S81" s="102">
        <f>S82</f>
        <v>0</v>
      </c>
      <c r="T81" s="100"/>
      <c r="U81" s="100"/>
      <c r="V81" s="100"/>
      <c r="W81" s="100"/>
      <c r="X81" s="100"/>
      <c r="Y81" s="100"/>
      <c r="Z81" s="100"/>
      <c r="AA81" s="100"/>
      <c r="AB81" s="100"/>
      <c r="AC81" s="60">
        <f t="shared" si="36"/>
        <v>0</v>
      </c>
      <c r="AD81" s="60" t="str">
        <f t="shared" si="37"/>
        <v>%</v>
      </c>
      <c r="AE81" s="134">
        <f t="shared" si="38"/>
        <v>0</v>
      </c>
      <c r="AF81" s="60">
        <f t="shared" si="39"/>
        <v>0</v>
      </c>
      <c r="AG81" s="244">
        <f t="shared" si="40"/>
        <v>0</v>
      </c>
      <c r="AH81" s="60">
        <f t="shared" si="41"/>
        <v>0</v>
      </c>
      <c r="AI81" s="60" t="str">
        <f t="shared" si="42"/>
        <v>%</v>
      </c>
      <c r="AJ81" s="134">
        <f t="shared" si="43"/>
        <v>0</v>
      </c>
      <c r="AK81" s="225">
        <f t="shared" si="44"/>
        <v>0</v>
      </c>
      <c r="AL81" s="235">
        <f t="shared" si="45"/>
        <v>0</v>
      </c>
      <c r="AM81" s="41"/>
      <c r="AN81" s="41"/>
    </row>
    <row r="82" spans="2:40" s="84" customFormat="1" ht="62" x14ac:dyDescent="0.35">
      <c r="B82" s="79"/>
      <c r="C82" s="46"/>
      <c r="D82" s="46"/>
      <c r="E82" s="9" t="s">
        <v>130</v>
      </c>
      <c r="F82" s="9" t="s">
        <v>131</v>
      </c>
      <c r="G82" s="9" t="s">
        <v>132</v>
      </c>
      <c r="H82" s="150">
        <v>12</v>
      </c>
      <c r="I82" s="126" t="s">
        <v>322</v>
      </c>
      <c r="J82" s="80">
        <f>J83</f>
        <v>355000000</v>
      </c>
      <c r="K82" s="57"/>
      <c r="L82" s="57"/>
      <c r="M82" s="57"/>
      <c r="N82" s="79">
        <v>1</v>
      </c>
      <c r="O82" s="126" t="str">
        <f t="shared" si="25"/>
        <v>kegiatan</v>
      </c>
      <c r="P82" s="81">
        <f>P83</f>
        <v>30000000</v>
      </c>
      <c r="Q82" s="139">
        <f>Q83</f>
        <v>0</v>
      </c>
      <c r="R82" s="126" t="str">
        <f t="shared" si="24"/>
        <v>kegiatan</v>
      </c>
      <c r="S82" s="82">
        <f>S83</f>
        <v>0</v>
      </c>
      <c r="T82" s="57"/>
      <c r="U82" s="57"/>
      <c r="V82" s="57"/>
      <c r="W82" s="57"/>
      <c r="X82" s="57"/>
      <c r="Y82" s="57"/>
      <c r="Z82" s="57"/>
      <c r="AA82" s="57"/>
      <c r="AB82" s="57"/>
      <c r="AC82" s="83">
        <f t="shared" si="36"/>
        <v>0</v>
      </c>
      <c r="AD82" s="83" t="str">
        <f t="shared" si="37"/>
        <v>kegiatan</v>
      </c>
      <c r="AE82" s="217">
        <f t="shared" si="38"/>
        <v>0</v>
      </c>
      <c r="AF82" s="83">
        <f t="shared" si="39"/>
        <v>0</v>
      </c>
      <c r="AG82" s="245">
        <f t="shared" si="40"/>
        <v>0</v>
      </c>
      <c r="AH82" s="83">
        <f t="shared" si="41"/>
        <v>0</v>
      </c>
      <c r="AI82" s="83" t="str">
        <f t="shared" si="42"/>
        <v>kegiatan</v>
      </c>
      <c r="AJ82" s="217">
        <f t="shared" si="43"/>
        <v>0</v>
      </c>
      <c r="AK82" s="226">
        <f t="shared" si="44"/>
        <v>0</v>
      </c>
      <c r="AL82" s="236">
        <f t="shared" si="45"/>
        <v>0</v>
      </c>
      <c r="AM82" s="46"/>
      <c r="AN82" s="46"/>
    </row>
    <row r="83" spans="2:40" s="91" customFormat="1" ht="51.75" customHeight="1" x14ac:dyDescent="0.35">
      <c r="B83" s="85"/>
      <c r="C83" s="44"/>
      <c r="D83" s="44"/>
      <c r="E83" s="2" t="s">
        <v>133</v>
      </c>
      <c r="F83" s="2" t="s">
        <v>134</v>
      </c>
      <c r="G83" s="2" t="s">
        <v>135</v>
      </c>
      <c r="H83" s="151">
        <v>12</v>
      </c>
      <c r="I83" s="111" t="s">
        <v>323</v>
      </c>
      <c r="J83" s="86">
        <v>355000000</v>
      </c>
      <c r="K83" s="87"/>
      <c r="L83" s="87"/>
      <c r="M83" s="87"/>
      <c r="N83" s="85">
        <v>1</v>
      </c>
      <c r="O83" s="111" t="str">
        <f t="shared" si="25"/>
        <v>Entitas</v>
      </c>
      <c r="P83" s="88">
        <v>30000000</v>
      </c>
      <c r="Q83" s="140">
        <v>0</v>
      </c>
      <c r="R83" s="111" t="str">
        <f t="shared" si="24"/>
        <v>Entitas</v>
      </c>
      <c r="S83" s="89">
        <v>0</v>
      </c>
      <c r="T83" s="87"/>
      <c r="U83" s="87"/>
      <c r="V83" s="87"/>
      <c r="W83" s="87"/>
      <c r="X83" s="87"/>
      <c r="Y83" s="87"/>
      <c r="Z83" s="87"/>
      <c r="AA83" s="87"/>
      <c r="AB83" s="87"/>
      <c r="AC83" s="90">
        <f t="shared" si="36"/>
        <v>0</v>
      </c>
      <c r="AD83" s="90" t="str">
        <f t="shared" si="37"/>
        <v>Entitas</v>
      </c>
      <c r="AE83" s="218">
        <f t="shared" si="38"/>
        <v>0</v>
      </c>
      <c r="AF83" s="90">
        <f t="shared" si="39"/>
        <v>0</v>
      </c>
      <c r="AG83" s="246">
        <f t="shared" si="40"/>
        <v>0</v>
      </c>
      <c r="AH83" s="90">
        <f t="shared" si="41"/>
        <v>0</v>
      </c>
      <c r="AI83" s="90" t="str">
        <f t="shared" si="42"/>
        <v>Entitas</v>
      </c>
      <c r="AJ83" s="218">
        <f t="shared" si="43"/>
        <v>0</v>
      </c>
      <c r="AK83" s="227">
        <f t="shared" si="44"/>
        <v>0</v>
      </c>
      <c r="AL83" s="237">
        <f t="shared" si="45"/>
        <v>0</v>
      </c>
      <c r="AM83" s="44"/>
      <c r="AN83" s="44"/>
    </row>
    <row r="84" spans="2:40" s="61" customFormat="1" ht="77.5" x14ac:dyDescent="0.35">
      <c r="B84" s="55"/>
      <c r="C84" s="41" t="s">
        <v>306</v>
      </c>
      <c r="D84" s="41" t="s">
        <v>318</v>
      </c>
      <c r="E84" s="10">
        <v>40220</v>
      </c>
      <c r="F84" s="6" t="str">
        <f>UPPER("Program Penanganan Pengaduan Lingkungan Hidup")</f>
        <v>PROGRAM PENANGANAN PENGADUAN LINGKUNGAN HIDUP</v>
      </c>
      <c r="G84" s="11" t="s">
        <v>224</v>
      </c>
      <c r="H84" s="149">
        <v>100</v>
      </c>
      <c r="I84" s="98" t="s">
        <v>309</v>
      </c>
      <c r="J84" s="56">
        <f>J85</f>
        <v>300000000</v>
      </c>
      <c r="K84" s="57"/>
      <c r="L84" s="57"/>
      <c r="M84" s="57"/>
      <c r="N84" s="55">
        <v>100</v>
      </c>
      <c r="O84" s="98" t="str">
        <f>I84</f>
        <v>%</v>
      </c>
      <c r="P84" s="58">
        <f>P85</f>
        <v>30000000</v>
      </c>
      <c r="Q84" s="138">
        <f>Q85</f>
        <v>0</v>
      </c>
      <c r="R84" s="98" t="str">
        <f>I84</f>
        <v>%</v>
      </c>
      <c r="S84" s="59">
        <f>S85</f>
        <v>1426500</v>
      </c>
      <c r="T84" s="57"/>
      <c r="U84" s="57"/>
      <c r="V84" s="57"/>
      <c r="W84" s="57"/>
      <c r="X84" s="57"/>
      <c r="Y84" s="57"/>
      <c r="Z84" s="57"/>
      <c r="AA84" s="57"/>
      <c r="AB84" s="57"/>
      <c r="AC84" s="60">
        <f t="shared" si="36"/>
        <v>0</v>
      </c>
      <c r="AD84" s="60" t="str">
        <f t="shared" si="37"/>
        <v>%</v>
      </c>
      <c r="AE84" s="134">
        <f t="shared" si="38"/>
        <v>1426500</v>
      </c>
      <c r="AF84" s="60">
        <f t="shared" si="39"/>
        <v>0</v>
      </c>
      <c r="AG84" s="244">
        <f t="shared" si="40"/>
        <v>4.7549999999999999</v>
      </c>
      <c r="AH84" s="60">
        <f t="shared" si="41"/>
        <v>0</v>
      </c>
      <c r="AI84" s="60" t="str">
        <f t="shared" si="42"/>
        <v>%</v>
      </c>
      <c r="AJ84" s="134">
        <f t="shared" si="43"/>
        <v>1426500</v>
      </c>
      <c r="AK84" s="225">
        <f t="shared" si="44"/>
        <v>0</v>
      </c>
      <c r="AL84" s="235">
        <f t="shared" si="45"/>
        <v>0.47549999999999998</v>
      </c>
      <c r="AM84" s="53"/>
      <c r="AN84" s="53"/>
    </row>
    <row r="85" spans="2:40" s="109" customFormat="1" ht="51.75" customHeight="1" x14ac:dyDescent="0.35">
      <c r="B85" s="104"/>
      <c r="C85" s="47"/>
      <c r="D85" s="47"/>
      <c r="E85" s="9" t="s">
        <v>108</v>
      </c>
      <c r="F85" s="9" t="s">
        <v>109</v>
      </c>
      <c r="G85" s="9" t="s">
        <v>110</v>
      </c>
      <c r="H85" s="154">
        <v>3</v>
      </c>
      <c r="I85" s="110" t="s">
        <v>308</v>
      </c>
      <c r="J85" s="105">
        <f>J86</f>
        <v>300000000</v>
      </c>
      <c r="K85" s="87"/>
      <c r="L85" s="87"/>
      <c r="M85" s="87"/>
      <c r="N85" s="104">
        <v>1</v>
      </c>
      <c r="O85" s="110" t="str">
        <f>I85</f>
        <v>dokumen</v>
      </c>
      <c r="P85" s="106">
        <f>P86</f>
        <v>30000000</v>
      </c>
      <c r="Q85" s="142">
        <f>Q86</f>
        <v>0</v>
      </c>
      <c r="R85" s="110" t="str">
        <f>I85</f>
        <v>dokumen</v>
      </c>
      <c r="S85" s="107">
        <f>S86</f>
        <v>1426500</v>
      </c>
      <c r="T85" s="87"/>
      <c r="U85" s="87"/>
      <c r="V85" s="87"/>
      <c r="W85" s="87"/>
      <c r="X85" s="87"/>
      <c r="Y85" s="87"/>
      <c r="Z85" s="87"/>
      <c r="AA85" s="87"/>
      <c r="AB85" s="87"/>
      <c r="AC85" s="108">
        <f t="shared" si="36"/>
        <v>0</v>
      </c>
      <c r="AD85" s="108" t="str">
        <f t="shared" si="37"/>
        <v>dokumen</v>
      </c>
      <c r="AE85" s="221">
        <f t="shared" si="38"/>
        <v>1426500</v>
      </c>
      <c r="AF85" s="108">
        <f t="shared" si="39"/>
        <v>0</v>
      </c>
      <c r="AG85" s="248">
        <f t="shared" si="40"/>
        <v>4.7549999999999999</v>
      </c>
      <c r="AH85" s="108">
        <f t="shared" si="41"/>
        <v>0</v>
      </c>
      <c r="AI85" s="108" t="str">
        <f t="shared" si="42"/>
        <v>dokumen</v>
      </c>
      <c r="AJ85" s="221">
        <f t="shared" si="43"/>
        <v>1426500</v>
      </c>
      <c r="AK85" s="229">
        <f t="shared" si="44"/>
        <v>0</v>
      </c>
      <c r="AL85" s="239">
        <f t="shared" si="45"/>
        <v>0.47549999999999998</v>
      </c>
      <c r="AM85" s="47"/>
      <c r="AN85" s="47"/>
    </row>
    <row r="86" spans="2:40" s="91" customFormat="1" ht="51.75" customHeight="1" x14ac:dyDescent="0.35">
      <c r="B86" s="85"/>
      <c r="C86" s="44"/>
      <c r="D86" s="44"/>
      <c r="E86" s="2" t="s">
        <v>111</v>
      </c>
      <c r="F86" s="2" t="s">
        <v>112</v>
      </c>
      <c r="G86" s="2" t="s">
        <v>113</v>
      </c>
      <c r="H86" s="151">
        <v>30</v>
      </c>
      <c r="I86" s="111" t="s">
        <v>319</v>
      </c>
      <c r="J86" s="86">
        <v>300000000</v>
      </c>
      <c r="K86" s="87"/>
      <c r="L86" s="87"/>
      <c r="M86" s="87"/>
      <c r="N86" s="85">
        <v>1</v>
      </c>
      <c r="O86" s="111" t="str">
        <f>I86</f>
        <v>pengaduan</v>
      </c>
      <c r="P86" s="88">
        <v>30000000</v>
      </c>
      <c r="Q86" s="140">
        <v>0</v>
      </c>
      <c r="R86" s="111" t="str">
        <f>I86</f>
        <v>pengaduan</v>
      </c>
      <c r="S86" s="89">
        <v>1426500</v>
      </c>
      <c r="T86" s="87"/>
      <c r="U86" s="87"/>
      <c r="V86" s="87"/>
      <c r="W86" s="87"/>
      <c r="X86" s="87"/>
      <c r="Y86" s="87"/>
      <c r="Z86" s="87"/>
      <c r="AA86" s="87"/>
      <c r="AB86" s="87"/>
      <c r="AC86" s="90">
        <f t="shared" si="36"/>
        <v>0</v>
      </c>
      <c r="AD86" s="90" t="str">
        <f t="shared" si="37"/>
        <v>pengaduan</v>
      </c>
      <c r="AE86" s="218">
        <f t="shared" si="38"/>
        <v>1426500</v>
      </c>
      <c r="AF86" s="90">
        <f t="shared" si="39"/>
        <v>0</v>
      </c>
      <c r="AG86" s="246">
        <f t="shared" si="40"/>
        <v>4.7549999999999999</v>
      </c>
      <c r="AH86" s="90">
        <f t="shared" si="41"/>
        <v>0</v>
      </c>
      <c r="AI86" s="90" t="str">
        <f t="shared" si="42"/>
        <v>pengaduan</v>
      </c>
      <c r="AJ86" s="218">
        <f t="shared" si="43"/>
        <v>1426500</v>
      </c>
      <c r="AK86" s="227">
        <f t="shared" si="44"/>
        <v>0</v>
      </c>
      <c r="AL86" s="237">
        <f t="shared" si="45"/>
        <v>0.47549999999999998</v>
      </c>
      <c r="AM86" s="44"/>
      <c r="AN86" s="44"/>
    </row>
    <row r="87" spans="2:40" s="61" customFormat="1" ht="46.5" x14ac:dyDescent="0.35">
      <c r="B87" s="55"/>
      <c r="C87" s="41" t="s">
        <v>306</v>
      </c>
      <c r="D87" s="41" t="s">
        <v>317</v>
      </c>
      <c r="E87" s="5">
        <v>40585</v>
      </c>
      <c r="F87" s="6" t="str">
        <f>UPPER("Program Pengelolaan Persampahan")</f>
        <v>PROGRAM PENGELOLAAN PERSAMPAHAN</v>
      </c>
      <c r="G87" s="6" t="s">
        <v>151</v>
      </c>
      <c r="H87" s="149">
        <v>100</v>
      </c>
      <c r="I87" s="98" t="s">
        <v>309</v>
      </c>
      <c r="J87" s="56">
        <f>SUM(J88,J95)</f>
        <v>57175000000</v>
      </c>
      <c r="K87" s="57"/>
      <c r="L87" s="57"/>
      <c r="M87" s="57"/>
      <c r="N87" s="55">
        <v>99</v>
      </c>
      <c r="O87" s="98" t="str">
        <f t="shared" si="25"/>
        <v>%</v>
      </c>
      <c r="P87" s="58">
        <f>SUM(P88,P95)</f>
        <v>1813500000</v>
      </c>
      <c r="Q87" s="138">
        <v>0</v>
      </c>
      <c r="R87" s="98" t="str">
        <f t="shared" si="24"/>
        <v>%</v>
      </c>
      <c r="S87" s="59">
        <f>SUM(S88,S95)</f>
        <v>258320649</v>
      </c>
      <c r="T87" s="57"/>
      <c r="U87" s="57"/>
      <c r="V87" s="57"/>
      <c r="W87" s="57"/>
      <c r="X87" s="57"/>
      <c r="Y87" s="57"/>
      <c r="Z87" s="57"/>
      <c r="AA87" s="57"/>
      <c r="AB87" s="57"/>
      <c r="AC87" s="60">
        <f t="shared" si="36"/>
        <v>0</v>
      </c>
      <c r="AD87" s="60" t="str">
        <f t="shared" si="37"/>
        <v>%</v>
      </c>
      <c r="AE87" s="134">
        <f t="shared" si="38"/>
        <v>258320649</v>
      </c>
      <c r="AF87" s="60">
        <f t="shared" si="39"/>
        <v>0</v>
      </c>
      <c r="AG87" s="244">
        <f t="shared" si="40"/>
        <v>14.244314805624484</v>
      </c>
      <c r="AH87" s="60">
        <f t="shared" si="41"/>
        <v>0</v>
      </c>
      <c r="AI87" s="60" t="str">
        <f t="shared" si="42"/>
        <v>%</v>
      </c>
      <c r="AJ87" s="134">
        <f t="shared" si="43"/>
        <v>258320649</v>
      </c>
      <c r="AK87" s="225">
        <f t="shared" si="44"/>
        <v>0</v>
      </c>
      <c r="AL87" s="235">
        <f t="shared" si="45"/>
        <v>0.45180699431569737</v>
      </c>
      <c r="AM87" s="53"/>
      <c r="AN87" s="53"/>
    </row>
    <row r="88" spans="2:40" s="84" customFormat="1" ht="51.75" customHeight="1" x14ac:dyDescent="0.35">
      <c r="B88" s="79"/>
      <c r="C88" s="46"/>
      <c r="D88" s="46"/>
      <c r="E88" s="9" t="s">
        <v>152</v>
      </c>
      <c r="F88" s="9" t="s">
        <v>153</v>
      </c>
      <c r="G88" s="12" t="s">
        <v>228</v>
      </c>
      <c r="H88" s="150">
        <v>36</v>
      </c>
      <c r="I88" s="126" t="s">
        <v>312</v>
      </c>
      <c r="J88" s="80">
        <f>SUM(J89:J94)</f>
        <v>57005000000</v>
      </c>
      <c r="K88" s="57"/>
      <c r="L88" s="57"/>
      <c r="M88" s="57"/>
      <c r="N88" s="79">
        <v>12</v>
      </c>
      <c r="O88" s="126" t="str">
        <f t="shared" si="25"/>
        <v>laporan</v>
      </c>
      <c r="P88" s="81">
        <f>SUM(P89:P94)</f>
        <v>1788500000</v>
      </c>
      <c r="Q88" s="139">
        <v>3</v>
      </c>
      <c r="R88" s="126" t="str">
        <f t="shared" si="24"/>
        <v>laporan</v>
      </c>
      <c r="S88" s="82">
        <f>SUM(S89:S94)</f>
        <v>258320649</v>
      </c>
      <c r="T88" s="57"/>
      <c r="U88" s="57"/>
      <c r="V88" s="57"/>
      <c r="W88" s="57"/>
      <c r="X88" s="57"/>
      <c r="Y88" s="57"/>
      <c r="Z88" s="57"/>
      <c r="AA88" s="57"/>
      <c r="AB88" s="57"/>
      <c r="AC88" s="83">
        <f t="shared" si="36"/>
        <v>3</v>
      </c>
      <c r="AD88" s="83" t="str">
        <f t="shared" si="37"/>
        <v>laporan</v>
      </c>
      <c r="AE88" s="217">
        <f t="shared" si="38"/>
        <v>258320649</v>
      </c>
      <c r="AF88" s="83">
        <f t="shared" si="39"/>
        <v>25</v>
      </c>
      <c r="AG88" s="245">
        <f t="shared" si="40"/>
        <v>14.443424601621471</v>
      </c>
      <c r="AH88" s="83">
        <f t="shared" si="41"/>
        <v>3</v>
      </c>
      <c r="AI88" s="83" t="str">
        <f t="shared" si="42"/>
        <v>laporan</v>
      </c>
      <c r="AJ88" s="217">
        <f t="shared" si="43"/>
        <v>258320649</v>
      </c>
      <c r="AK88" s="226">
        <f t="shared" si="44"/>
        <v>8.3333333333333321</v>
      </c>
      <c r="AL88" s="236">
        <f t="shared" si="45"/>
        <v>0.45315437066923953</v>
      </c>
      <c r="AM88" s="46"/>
      <c r="AN88" s="46"/>
    </row>
    <row r="89" spans="2:40" s="91" customFormat="1" ht="51.75" customHeight="1" x14ac:dyDescent="0.35">
      <c r="B89" s="85"/>
      <c r="C89" s="44"/>
      <c r="D89" s="44"/>
      <c r="E89" s="2" t="s">
        <v>154</v>
      </c>
      <c r="F89" s="2" t="s">
        <v>155</v>
      </c>
      <c r="G89" s="2" t="s">
        <v>156</v>
      </c>
      <c r="H89" s="151">
        <v>460</v>
      </c>
      <c r="I89" s="111" t="s">
        <v>324</v>
      </c>
      <c r="J89" s="86">
        <v>1205000000</v>
      </c>
      <c r="K89" s="87"/>
      <c r="L89" s="87"/>
      <c r="M89" s="87"/>
      <c r="N89" s="85">
        <v>420</v>
      </c>
      <c r="O89" s="111" t="str">
        <f t="shared" si="25"/>
        <v>Kelompok</v>
      </c>
      <c r="P89" s="88">
        <v>95000000</v>
      </c>
      <c r="Q89" s="140">
        <v>130</v>
      </c>
      <c r="R89" s="111" t="str">
        <f t="shared" si="24"/>
        <v>Kelompok</v>
      </c>
      <c r="S89" s="89">
        <v>14449500</v>
      </c>
      <c r="T89" s="87"/>
      <c r="U89" s="87"/>
      <c r="V89" s="87"/>
      <c r="W89" s="87"/>
      <c r="X89" s="87"/>
      <c r="Y89" s="87"/>
      <c r="Z89" s="87"/>
      <c r="AA89" s="87"/>
      <c r="AB89" s="87"/>
      <c r="AC89" s="90">
        <f t="shared" si="36"/>
        <v>130</v>
      </c>
      <c r="AD89" s="90" t="str">
        <f t="shared" si="37"/>
        <v>Kelompok</v>
      </c>
      <c r="AE89" s="218">
        <f t="shared" si="38"/>
        <v>14449500</v>
      </c>
      <c r="AF89" s="90">
        <f t="shared" si="39"/>
        <v>30.952380952380953</v>
      </c>
      <c r="AG89" s="246">
        <f t="shared" si="40"/>
        <v>15.21</v>
      </c>
      <c r="AH89" s="90">
        <f t="shared" si="41"/>
        <v>130</v>
      </c>
      <c r="AI89" s="90" t="str">
        <f t="shared" si="42"/>
        <v>Kelompok</v>
      </c>
      <c r="AJ89" s="218">
        <f t="shared" si="43"/>
        <v>14449500</v>
      </c>
      <c r="AK89" s="227">
        <f t="shared" si="44"/>
        <v>28.260869565217391</v>
      </c>
      <c r="AL89" s="237">
        <f t="shared" si="45"/>
        <v>1.1991286307053941</v>
      </c>
      <c r="AM89" s="44"/>
      <c r="AN89" s="44"/>
    </row>
    <row r="90" spans="2:40" s="91" customFormat="1" ht="108.5" x14ac:dyDescent="0.35">
      <c r="B90" s="85"/>
      <c r="C90" s="44"/>
      <c r="D90" s="44"/>
      <c r="E90" s="2" t="s">
        <v>157</v>
      </c>
      <c r="F90" s="2" t="s">
        <v>158</v>
      </c>
      <c r="G90" s="4" t="s">
        <v>229</v>
      </c>
      <c r="H90" s="151">
        <v>3</v>
      </c>
      <c r="I90" s="111" t="s">
        <v>308</v>
      </c>
      <c r="J90" s="86">
        <v>330000000</v>
      </c>
      <c r="K90" s="87"/>
      <c r="L90" s="87"/>
      <c r="M90" s="87"/>
      <c r="N90" s="85">
        <v>1</v>
      </c>
      <c r="O90" s="111" t="str">
        <f t="shared" si="25"/>
        <v>dokumen</v>
      </c>
      <c r="P90" s="88">
        <v>50000000</v>
      </c>
      <c r="Q90" s="140">
        <v>0</v>
      </c>
      <c r="R90" s="111" t="str">
        <f t="shared" si="24"/>
        <v>dokumen</v>
      </c>
      <c r="S90" s="89">
        <v>7325002</v>
      </c>
      <c r="T90" s="87"/>
      <c r="U90" s="87"/>
      <c r="V90" s="87"/>
      <c r="W90" s="87"/>
      <c r="X90" s="87"/>
      <c r="Y90" s="87"/>
      <c r="Z90" s="87"/>
      <c r="AA90" s="87"/>
      <c r="AB90" s="87"/>
      <c r="AC90" s="90">
        <f t="shared" si="36"/>
        <v>0</v>
      </c>
      <c r="AD90" s="90" t="str">
        <f t="shared" si="37"/>
        <v>dokumen</v>
      </c>
      <c r="AE90" s="218">
        <f t="shared" si="38"/>
        <v>7325002</v>
      </c>
      <c r="AF90" s="90">
        <f t="shared" si="39"/>
        <v>0</v>
      </c>
      <c r="AG90" s="246">
        <f t="shared" si="40"/>
        <v>14.650003999999999</v>
      </c>
      <c r="AH90" s="90">
        <f t="shared" si="41"/>
        <v>0</v>
      </c>
      <c r="AI90" s="90" t="str">
        <f t="shared" si="42"/>
        <v>dokumen</v>
      </c>
      <c r="AJ90" s="218">
        <f t="shared" si="43"/>
        <v>7325002</v>
      </c>
      <c r="AK90" s="227">
        <f t="shared" si="44"/>
        <v>0</v>
      </c>
      <c r="AL90" s="237">
        <f t="shared" si="45"/>
        <v>2.2196975757575754</v>
      </c>
      <c r="AM90" s="44"/>
      <c r="AN90" s="44"/>
    </row>
    <row r="91" spans="2:40" s="91" customFormat="1" ht="51.75" customHeight="1" x14ac:dyDescent="0.35">
      <c r="B91" s="85"/>
      <c r="C91" s="44"/>
      <c r="D91" s="44"/>
      <c r="E91" s="2" t="s">
        <v>159</v>
      </c>
      <c r="F91" s="4" t="s">
        <v>230</v>
      </c>
      <c r="G91" s="2" t="s">
        <v>160</v>
      </c>
      <c r="H91" s="151">
        <v>49</v>
      </c>
      <c r="I91" s="111" t="s">
        <v>325</v>
      </c>
      <c r="J91" s="86">
        <v>48000000000</v>
      </c>
      <c r="K91" s="87"/>
      <c r="L91" s="87"/>
      <c r="M91" s="87"/>
      <c r="N91" s="85">
        <v>1</v>
      </c>
      <c r="O91" s="111" t="str">
        <f t="shared" si="25"/>
        <v>unit</v>
      </c>
      <c r="P91" s="88">
        <v>50000000</v>
      </c>
      <c r="Q91" s="140">
        <v>0</v>
      </c>
      <c r="R91" s="111" t="str">
        <f t="shared" si="24"/>
        <v>unit</v>
      </c>
      <c r="S91" s="89">
        <v>16675172</v>
      </c>
      <c r="T91" s="87"/>
      <c r="U91" s="87"/>
      <c r="V91" s="87"/>
      <c r="W91" s="87"/>
      <c r="X91" s="87"/>
      <c r="Y91" s="87"/>
      <c r="Z91" s="87"/>
      <c r="AA91" s="87"/>
      <c r="AB91" s="87"/>
      <c r="AC91" s="90">
        <f t="shared" si="36"/>
        <v>0</v>
      </c>
      <c r="AD91" s="90" t="str">
        <f t="shared" si="37"/>
        <v>unit</v>
      </c>
      <c r="AE91" s="218">
        <f t="shared" si="38"/>
        <v>16675172</v>
      </c>
      <c r="AF91" s="90">
        <f t="shared" si="39"/>
        <v>0</v>
      </c>
      <c r="AG91" s="246">
        <f t="shared" si="40"/>
        <v>33.350344</v>
      </c>
      <c r="AH91" s="90">
        <f t="shared" si="41"/>
        <v>0</v>
      </c>
      <c r="AI91" s="90" t="str">
        <f t="shared" si="42"/>
        <v>unit</v>
      </c>
      <c r="AJ91" s="218">
        <f t="shared" si="43"/>
        <v>16675172</v>
      </c>
      <c r="AK91" s="227">
        <f t="shared" si="44"/>
        <v>0</v>
      </c>
      <c r="AL91" s="237">
        <f t="shared" si="45"/>
        <v>3.473994166666667E-2</v>
      </c>
      <c r="AM91" s="44"/>
      <c r="AN91" s="44"/>
    </row>
    <row r="92" spans="2:40" s="171" customFormat="1" ht="51.75" customHeight="1" x14ac:dyDescent="0.35">
      <c r="B92" s="172"/>
      <c r="C92" s="162"/>
      <c r="D92" s="162"/>
      <c r="E92" s="163" t="s">
        <v>161</v>
      </c>
      <c r="F92" s="163" t="s">
        <v>162</v>
      </c>
      <c r="G92" s="163" t="s">
        <v>163</v>
      </c>
      <c r="H92" s="164">
        <v>3</v>
      </c>
      <c r="I92" s="165" t="s">
        <v>308</v>
      </c>
      <c r="J92" s="166">
        <v>210000000</v>
      </c>
      <c r="K92" s="167"/>
      <c r="L92" s="167"/>
      <c r="M92" s="167"/>
      <c r="N92" s="172">
        <v>0</v>
      </c>
      <c r="O92" s="165" t="str">
        <f t="shared" si="25"/>
        <v>dokumen</v>
      </c>
      <c r="P92" s="168">
        <v>0</v>
      </c>
      <c r="Q92" s="211">
        <v>0</v>
      </c>
      <c r="R92" s="165" t="str">
        <f t="shared" si="24"/>
        <v>dokumen</v>
      </c>
      <c r="S92" s="169"/>
      <c r="T92" s="167"/>
      <c r="U92" s="167"/>
      <c r="V92" s="167"/>
      <c r="W92" s="167"/>
      <c r="X92" s="167"/>
      <c r="Y92" s="167"/>
      <c r="Z92" s="167"/>
      <c r="AA92" s="167"/>
      <c r="AB92" s="167"/>
      <c r="AC92" s="170">
        <f t="shared" si="36"/>
        <v>0</v>
      </c>
      <c r="AD92" s="170" t="str">
        <f t="shared" si="37"/>
        <v>dokumen</v>
      </c>
      <c r="AE92" s="220">
        <f t="shared" si="38"/>
        <v>0</v>
      </c>
      <c r="AF92" s="170" t="e">
        <f t="shared" si="39"/>
        <v>#DIV/0!</v>
      </c>
      <c r="AG92" s="247" t="e">
        <f t="shared" si="40"/>
        <v>#DIV/0!</v>
      </c>
      <c r="AH92" s="170">
        <f t="shared" si="41"/>
        <v>0</v>
      </c>
      <c r="AI92" s="170" t="str">
        <f t="shared" si="42"/>
        <v>dokumen</v>
      </c>
      <c r="AJ92" s="220">
        <f t="shared" si="43"/>
        <v>0</v>
      </c>
      <c r="AK92" s="228">
        <f t="shared" si="44"/>
        <v>0</v>
      </c>
      <c r="AL92" s="238">
        <f t="shared" si="45"/>
        <v>0</v>
      </c>
      <c r="AM92" s="162"/>
      <c r="AN92" s="162"/>
    </row>
    <row r="93" spans="2:40" s="91" customFormat="1" ht="51.75" customHeight="1" x14ac:dyDescent="0.35">
      <c r="B93" s="85"/>
      <c r="C93" s="44"/>
      <c r="D93" s="44"/>
      <c r="E93" s="2" t="s">
        <v>164</v>
      </c>
      <c r="F93" s="2" t="s">
        <v>165</v>
      </c>
      <c r="G93" s="2" t="s">
        <v>166</v>
      </c>
      <c r="H93" s="151">
        <v>123</v>
      </c>
      <c r="I93" s="111" t="s">
        <v>325</v>
      </c>
      <c r="J93" s="86">
        <v>6600000000</v>
      </c>
      <c r="K93" s="87"/>
      <c r="L93" s="87"/>
      <c r="M93" s="87"/>
      <c r="N93" s="85">
        <v>40</v>
      </c>
      <c r="O93" s="111" t="str">
        <f t="shared" si="25"/>
        <v>unit</v>
      </c>
      <c r="P93" s="88">
        <v>1543500000</v>
      </c>
      <c r="Q93" s="140">
        <v>40</v>
      </c>
      <c r="R93" s="111" t="str">
        <f t="shared" si="24"/>
        <v>unit</v>
      </c>
      <c r="S93" s="89">
        <v>219870975</v>
      </c>
      <c r="T93" s="87"/>
      <c r="U93" s="87"/>
      <c r="V93" s="87"/>
      <c r="W93" s="87"/>
      <c r="X93" s="87"/>
      <c r="Y93" s="87"/>
      <c r="Z93" s="87"/>
      <c r="AA93" s="87"/>
      <c r="AB93" s="87"/>
      <c r="AC93" s="90">
        <f t="shared" si="36"/>
        <v>40</v>
      </c>
      <c r="AD93" s="90" t="str">
        <f t="shared" si="37"/>
        <v>unit</v>
      </c>
      <c r="AE93" s="218">
        <f t="shared" si="38"/>
        <v>219870975</v>
      </c>
      <c r="AF93" s="90">
        <f t="shared" si="39"/>
        <v>100</v>
      </c>
      <c r="AG93" s="246">
        <f t="shared" si="40"/>
        <v>14.244961127308068</v>
      </c>
      <c r="AH93" s="90">
        <f t="shared" si="41"/>
        <v>40</v>
      </c>
      <c r="AI93" s="90" t="str">
        <f t="shared" si="42"/>
        <v>unit</v>
      </c>
      <c r="AJ93" s="218">
        <f t="shared" si="43"/>
        <v>219870975</v>
      </c>
      <c r="AK93" s="227">
        <f t="shared" si="44"/>
        <v>32.520325203252028</v>
      </c>
      <c r="AL93" s="237">
        <f t="shared" si="45"/>
        <v>3.3313784090909091</v>
      </c>
      <c r="AM93" s="44"/>
      <c r="AN93" s="44"/>
    </row>
    <row r="94" spans="2:40" s="91" customFormat="1" ht="51.75" customHeight="1" x14ac:dyDescent="0.35">
      <c r="B94" s="85"/>
      <c r="C94" s="44"/>
      <c r="D94" s="44"/>
      <c r="E94" s="2" t="s">
        <v>167</v>
      </c>
      <c r="F94" s="2" t="s">
        <v>168</v>
      </c>
      <c r="G94" s="4" t="s">
        <v>231</v>
      </c>
      <c r="H94" s="151">
        <v>36</v>
      </c>
      <c r="I94" s="111" t="s">
        <v>312</v>
      </c>
      <c r="J94" s="86">
        <v>660000000</v>
      </c>
      <c r="K94" s="87"/>
      <c r="L94" s="87"/>
      <c r="M94" s="87"/>
      <c r="N94" s="85">
        <v>12</v>
      </c>
      <c r="O94" s="111" t="str">
        <f t="shared" si="25"/>
        <v>laporan</v>
      </c>
      <c r="P94" s="88">
        <v>50000000</v>
      </c>
      <c r="Q94" s="140">
        <v>4</v>
      </c>
      <c r="R94" s="111" t="str">
        <f t="shared" si="24"/>
        <v>laporan</v>
      </c>
      <c r="S94" s="89">
        <v>0</v>
      </c>
      <c r="T94" s="87"/>
      <c r="U94" s="87"/>
      <c r="V94" s="87"/>
      <c r="W94" s="87"/>
      <c r="X94" s="87"/>
      <c r="Y94" s="87"/>
      <c r="Z94" s="87"/>
      <c r="AA94" s="87"/>
      <c r="AB94" s="87"/>
      <c r="AC94" s="90">
        <f t="shared" si="36"/>
        <v>4</v>
      </c>
      <c r="AD94" s="90" t="str">
        <f t="shared" si="37"/>
        <v>laporan</v>
      </c>
      <c r="AE94" s="218">
        <f t="shared" si="38"/>
        <v>0</v>
      </c>
      <c r="AF94" s="90">
        <f t="shared" si="39"/>
        <v>33.333333333333329</v>
      </c>
      <c r="AG94" s="246">
        <f t="shared" si="40"/>
        <v>0</v>
      </c>
      <c r="AH94" s="90">
        <f t="shared" si="41"/>
        <v>4</v>
      </c>
      <c r="AI94" s="90" t="str">
        <f t="shared" si="42"/>
        <v>laporan</v>
      </c>
      <c r="AJ94" s="218">
        <f t="shared" si="43"/>
        <v>0</v>
      </c>
      <c r="AK94" s="227">
        <f t="shared" si="44"/>
        <v>11.111111111111111</v>
      </c>
      <c r="AL94" s="237">
        <f t="shared" si="45"/>
        <v>0</v>
      </c>
      <c r="AM94" s="44"/>
      <c r="AN94" s="44"/>
    </row>
    <row r="95" spans="2:40" s="84" customFormat="1" ht="51.75" customHeight="1" x14ac:dyDescent="0.35">
      <c r="B95" s="79"/>
      <c r="C95" s="46"/>
      <c r="D95" s="46"/>
      <c r="E95" s="9" t="s">
        <v>169</v>
      </c>
      <c r="F95" s="9" t="s">
        <v>170</v>
      </c>
      <c r="G95" s="9" t="s">
        <v>171</v>
      </c>
      <c r="H95" s="150">
        <v>3</v>
      </c>
      <c r="I95" s="126" t="s">
        <v>308</v>
      </c>
      <c r="J95" s="80">
        <f>J96</f>
        <v>170000000</v>
      </c>
      <c r="K95" s="57"/>
      <c r="L95" s="57"/>
      <c r="M95" s="57"/>
      <c r="N95" s="79">
        <v>1</v>
      </c>
      <c r="O95" s="126" t="str">
        <f t="shared" si="25"/>
        <v>dokumen</v>
      </c>
      <c r="P95" s="81">
        <f>P96</f>
        <v>25000000</v>
      </c>
      <c r="Q95" s="139">
        <f>Q96</f>
        <v>0</v>
      </c>
      <c r="R95" s="126" t="str">
        <f t="shared" si="24"/>
        <v>dokumen</v>
      </c>
      <c r="S95" s="82">
        <f>S96</f>
        <v>0</v>
      </c>
      <c r="T95" s="57"/>
      <c r="U95" s="57"/>
      <c r="V95" s="57"/>
      <c r="W95" s="57"/>
      <c r="X95" s="57"/>
      <c r="Y95" s="57"/>
      <c r="Z95" s="57"/>
      <c r="AA95" s="57"/>
      <c r="AB95" s="57"/>
      <c r="AC95" s="83">
        <f t="shared" si="36"/>
        <v>0</v>
      </c>
      <c r="AD95" s="83" t="str">
        <f t="shared" si="37"/>
        <v>dokumen</v>
      </c>
      <c r="AE95" s="217">
        <f t="shared" si="38"/>
        <v>0</v>
      </c>
      <c r="AF95" s="83">
        <f t="shared" si="39"/>
        <v>0</v>
      </c>
      <c r="AG95" s="245">
        <f t="shared" si="40"/>
        <v>0</v>
      </c>
      <c r="AH95" s="83">
        <f t="shared" si="41"/>
        <v>0</v>
      </c>
      <c r="AI95" s="83" t="str">
        <f t="shared" si="42"/>
        <v>dokumen</v>
      </c>
      <c r="AJ95" s="217">
        <f t="shared" si="43"/>
        <v>0</v>
      </c>
      <c r="AK95" s="226">
        <f t="shared" si="44"/>
        <v>0</v>
      </c>
      <c r="AL95" s="236">
        <f t="shared" si="45"/>
        <v>0</v>
      </c>
      <c r="AM95" s="46"/>
      <c r="AN95" s="46"/>
    </row>
    <row r="96" spans="2:40" s="91" customFormat="1" ht="51.75" customHeight="1" x14ac:dyDescent="0.35">
      <c r="B96" s="85"/>
      <c r="C96" s="44"/>
      <c r="D96" s="44"/>
      <c r="E96" s="2" t="s">
        <v>172</v>
      </c>
      <c r="F96" s="2" t="s">
        <v>173</v>
      </c>
      <c r="G96" s="2" t="s">
        <v>174</v>
      </c>
      <c r="H96" s="151">
        <v>3</v>
      </c>
      <c r="I96" s="111" t="s">
        <v>312</v>
      </c>
      <c r="J96" s="86">
        <v>170000000</v>
      </c>
      <c r="K96" s="87"/>
      <c r="L96" s="87"/>
      <c r="M96" s="87"/>
      <c r="N96" s="85">
        <v>1</v>
      </c>
      <c r="O96" s="111" t="str">
        <f t="shared" si="25"/>
        <v>laporan</v>
      </c>
      <c r="P96" s="88">
        <v>25000000</v>
      </c>
      <c r="Q96" s="140">
        <v>0</v>
      </c>
      <c r="R96" s="111" t="str">
        <f t="shared" si="24"/>
        <v>laporan</v>
      </c>
      <c r="S96" s="89"/>
      <c r="T96" s="87"/>
      <c r="U96" s="87"/>
      <c r="V96" s="87"/>
      <c r="W96" s="87"/>
      <c r="X96" s="87"/>
      <c r="Y96" s="87"/>
      <c r="Z96" s="87"/>
      <c r="AA96" s="87"/>
      <c r="AB96" s="87"/>
      <c r="AC96" s="90">
        <f t="shared" si="36"/>
        <v>0</v>
      </c>
      <c r="AD96" s="90" t="str">
        <f t="shared" si="37"/>
        <v>laporan</v>
      </c>
      <c r="AE96" s="218">
        <f t="shared" si="38"/>
        <v>0</v>
      </c>
      <c r="AF96" s="90">
        <f t="shared" si="39"/>
        <v>0</v>
      </c>
      <c r="AG96" s="246">
        <f t="shared" si="40"/>
        <v>0</v>
      </c>
      <c r="AH96" s="90">
        <f t="shared" si="41"/>
        <v>0</v>
      </c>
      <c r="AI96" s="90" t="str">
        <f t="shared" si="42"/>
        <v>laporan</v>
      </c>
      <c r="AJ96" s="218">
        <f t="shared" si="43"/>
        <v>0</v>
      </c>
      <c r="AK96" s="227">
        <f t="shared" si="44"/>
        <v>0</v>
      </c>
      <c r="AL96" s="237">
        <f t="shared" si="45"/>
        <v>0</v>
      </c>
      <c r="AM96" s="44"/>
      <c r="AN96" s="44"/>
    </row>
    <row r="97" spans="2:40" s="197" customFormat="1" ht="39.65" customHeight="1" x14ac:dyDescent="0.35">
      <c r="B97" s="193"/>
      <c r="C97" s="188"/>
      <c r="D97" s="188"/>
      <c r="E97" s="188"/>
      <c r="F97" s="189"/>
      <c r="G97" s="188"/>
      <c r="H97" s="190"/>
      <c r="I97" s="191"/>
      <c r="J97" s="192"/>
      <c r="K97" s="87"/>
      <c r="L97" s="87"/>
      <c r="M97" s="87"/>
      <c r="N97" s="193"/>
      <c r="O97" s="191"/>
      <c r="P97" s="194"/>
      <c r="Q97" s="213"/>
      <c r="R97" s="191"/>
      <c r="S97" s="195"/>
      <c r="T97" s="87"/>
      <c r="U97" s="87"/>
      <c r="V97" s="87"/>
      <c r="W97" s="87"/>
      <c r="X97" s="87"/>
      <c r="Y97" s="87"/>
      <c r="Z97" s="87"/>
      <c r="AA97" s="87"/>
      <c r="AB97" s="87"/>
      <c r="AC97" s="196">
        <f t="shared" si="36"/>
        <v>0</v>
      </c>
      <c r="AD97" s="196">
        <f t="shared" si="37"/>
        <v>0</v>
      </c>
      <c r="AE97" s="222">
        <f t="shared" si="38"/>
        <v>0</v>
      </c>
      <c r="AF97" s="196" t="e">
        <f t="shared" si="39"/>
        <v>#DIV/0!</v>
      </c>
      <c r="AG97" s="249" t="e">
        <f t="shared" si="40"/>
        <v>#DIV/0!</v>
      </c>
      <c r="AH97" s="196">
        <f t="shared" si="41"/>
        <v>0</v>
      </c>
      <c r="AI97" s="196">
        <f t="shared" si="42"/>
        <v>0</v>
      </c>
      <c r="AJ97" s="222">
        <f t="shared" si="43"/>
        <v>0</v>
      </c>
      <c r="AK97" s="230" t="e">
        <f t="shared" si="44"/>
        <v>#DIV/0!</v>
      </c>
      <c r="AL97" s="240" t="e">
        <f t="shared" si="45"/>
        <v>#DIV/0!</v>
      </c>
      <c r="AM97" s="188"/>
      <c r="AN97" s="188"/>
    </row>
    <row r="98" spans="2:40" s="61" customFormat="1" ht="62" x14ac:dyDescent="0.35">
      <c r="B98" s="55"/>
      <c r="C98" s="41" t="s">
        <v>345</v>
      </c>
      <c r="D98" s="41" t="s">
        <v>346</v>
      </c>
      <c r="E98" s="32">
        <v>36933</v>
      </c>
      <c r="F98" s="33" t="s">
        <v>248</v>
      </c>
      <c r="G98" s="34" t="s">
        <v>380</v>
      </c>
      <c r="H98" s="161">
        <v>78.5</v>
      </c>
      <c r="I98" s="98" t="s">
        <v>349</v>
      </c>
      <c r="J98" s="56">
        <f>SUM(J99,J102,J105,J108,J116,J119,J123)</f>
        <v>43995172684</v>
      </c>
      <c r="K98" s="57"/>
      <c r="L98" s="57"/>
      <c r="M98" s="57"/>
      <c r="N98" s="55">
        <v>78</v>
      </c>
      <c r="O98" s="98" t="s">
        <v>349</v>
      </c>
      <c r="P98" s="58">
        <f>SUM(P99,P102,P105,P108,P116,P119,P123)</f>
        <v>14914959783</v>
      </c>
      <c r="Q98" s="216">
        <v>86.11</v>
      </c>
      <c r="R98" s="98" t="str">
        <f>I98</f>
        <v>Indeks</v>
      </c>
      <c r="S98" s="59">
        <f>SUM(S99,S102,S105,S108,S116,S119,S123)</f>
        <v>2347335837</v>
      </c>
      <c r="T98" s="57"/>
      <c r="U98" s="57"/>
      <c r="V98" s="57"/>
      <c r="W98" s="57"/>
      <c r="X98" s="57"/>
      <c r="Y98" s="57"/>
      <c r="Z98" s="57"/>
      <c r="AA98" s="57"/>
      <c r="AB98" s="57"/>
      <c r="AC98" s="60">
        <f t="shared" si="36"/>
        <v>86.11</v>
      </c>
      <c r="AD98" s="60" t="str">
        <f t="shared" si="37"/>
        <v>Indeks</v>
      </c>
      <c r="AE98" s="134">
        <f t="shared" si="38"/>
        <v>2347335837</v>
      </c>
      <c r="AF98" s="60">
        <f t="shared" si="39"/>
        <v>110.3974358974359</v>
      </c>
      <c r="AG98" s="244">
        <f t="shared" si="40"/>
        <v>15.738130515614815</v>
      </c>
      <c r="AH98" s="60">
        <f t="shared" si="41"/>
        <v>86.11</v>
      </c>
      <c r="AI98" s="60" t="str">
        <f t="shared" si="42"/>
        <v>Indeks</v>
      </c>
      <c r="AJ98" s="134">
        <f t="shared" si="43"/>
        <v>2347335837</v>
      </c>
      <c r="AK98" s="225">
        <f t="shared" si="44"/>
        <v>109.69426751592357</v>
      </c>
      <c r="AL98" s="235">
        <f t="shared" si="45"/>
        <v>5.3354395352871755</v>
      </c>
      <c r="AM98" s="53"/>
      <c r="AN98" s="53"/>
    </row>
    <row r="99" spans="2:40" s="84" customFormat="1" ht="51.75" customHeight="1" x14ac:dyDescent="0.35">
      <c r="B99" s="79"/>
      <c r="C99" s="46"/>
      <c r="D99" s="46"/>
      <c r="E99" s="35" t="s">
        <v>276</v>
      </c>
      <c r="F99" s="36" t="s">
        <v>249</v>
      </c>
      <c r="G99" s="37" t="s">
        <v>347</v>
      </c>
      <c r="H99" s="150">
        <v>54</v>
      </c>
      <c r="I99" s="126" t="s">
        <v>308</v>
      </c>
      <c r="J99" s="80">
        <f>SUM(J100:J101)</f>
        <v>230000000</v>
      </c>
      <c r="K99" s="57"/>
      <c r="L99" s="57"/>
      <c r="M99" s="57"/>
      <c r="N99" s="79">
        <v>18</v>
      </c>
      <c r="O99" s="126" t="str">
        <f t="shared" ref="O99:O126" si="48">I99</f>
        <v>dokumen</v>
      </c>
      <c r="P99" s="81">
        <f>SUM(P100:P101)</f>
        <v>65000000</v>
      </c>
      <c r="Q99" s="139">
        <v>4</v>
      </c>
      <c r="R99" s="126" t="str">
        <f t="shared" ref="R99:R126" si="49">I99</f>
        <v>dokumen</v>
      </c>
      <c r="S99" s="82">
        <f>SUM(S100:S101)</f>
        <v>6914450</v>
      </c>
      <c r="T99" s="57"/>
      <c r="U99" s="57"/>
      <c r="V99" s="57"/>
      <c r="W99" s="57"/>
      <c r="X99" s="57"/>
      <c r="Y99" s="57"/>
      <c r="Z99" s="57"/>
      <c r="AA99" s="57"/>
      <c r="AB99" s="57"/>
      <c r="AC99" s="83">
        <f t="shared" si="36"/>
        <v>4</v>
      </c>
      <c r="AD99" s="83" t="str">
        <f t="shared" si="37"/>
        <v>dokumen</v>
      </c>
      <c r="AE99" s="217">
        <f t="shared" si="38"/>
        <v>6914450</v>
      </c>
      <c r="AF99" s="83">
        <f t="shared" si="39"/>
        <v>22.222222222222221</v>
      </c>
      <c r="AG99" s="245">
        <f t="shared" si="40"/>
        <v>10.637615384615383</v>
      </c>
      <c r="AH99" s="83">
        <f t="shared" si="41"/>
        <v>4</v>
      </c>
      <c r="AI99" s="83" t="str">
        <f t="shared" si="42"/>
        <v>dokumen</v>
      </c>
      <c r="AJ99" s="217">
        <f t="shared" si="43"/>
        <v>6914450</v>
      </c>
      <c r="AK99" s="226">
        <f t="shared" si="44"/>
        <v>7.4074074074074066</v>
      </c>
      <c r="AL99" s="236">
        <f t="shared" si="45"/>
        <v>3.0062826086956522</v>
      </c>
      <c r="AM99" s="46"/>
      <c r="AN99" s="46"/>
    </row>
    <row r="100" spans="2:40" s="91" customFormat="1" ht="51.75" customHeight="1" x14ac:dyDescent="0.35">
      <c r="B100" s="85"/>
      <c r="C100" s="44"/>
      <c r="D100" s="44"/>
      <c r="E100" s="27" t="s">
        <v>277</v>
      </c>
      <c r="F100" s="28" t="s">
        <v>250</v>
      </c>
      <c r="G100" s="29" t="s">
        <v>348</v>
      </c>
      <c r="H100" s="151">
        <v>33</v>
      </c>
      <c r="I100" s="111" t="s">
        <v>308</v>
      </c>
      <c r="J100" s="86">
        <v>150000000</v>
      </c>
      <c r="K100" s="87"/>
      <c r="L100" s="87"/>
      <c r="M100" s="87"/>
      <c r="N100" s="85">
        <v>11</v>
      </c>
      <c r="O100" s="111" t="str">
        <f t="shared" si="48"/>
        <v>dokumen</v>
      </c>
      <c r="P100" s="88">
        <v>40000000</v>
      </c>
      <c r="Q100" s="140">
        <v>3</v>
      </c>
      <c r="R100" s="111" t="str">
        <f t="shared" si="49"/>
        <v>dokumen</v>
      </c>
      <c r="S100" s="89">
        <v>3586950</v>
      </c>
      <c r="T100" s="87"/>
      <c r="U100" s="87"/>
      <c r="V100" s="87"/>
      <c r="W100" s="87"/>
      <c r="X100" s="87"/>
      <c r="Y100" s="87"/>
      <c r="Z100" s="87"/>
      <c r="AA100" s="87"/>
      <c r="AB100" s="87"/>
      <c r="AC100" s="90">
        <f t="shared" si="36"/>
        <v>3</v>
      </c>
      <c r="AD100" s="90" t="str">
        <f t="shared" si="37"/>
        <v>dokumen</v>
      </c>
      <c r="AE100" s="218">
        <f t="shared" si="38"/>
        <v>3586950</v>
      </c>
      <c r="AF100" s="90">
        <f t="shared" si="39"/>
        <v>27.27272727272727</v>
      </c>
      <c r="AG100" s="246">
        <f t="shared" si="40"/>
        <v>8.9673750000000005</v>
      </c>
      <c r="AH100" s="90">
        <f t="shared" si="41"/>
        <v>3</v>
      </c>
      <c r="AI100" s="90" t="str">
        <f t="shared" si="42"/>
        <v>dokumen</v>
      </c>
      <c r="AJ100" s="218">
        <f t="shared" si="43"/>
        <v>3586950</v>
      </c>
      <c r="AK100" s="227">
        <f t="shared" si="44"/>
        <v>9.0909090909090917</v>
      </c>
      <c r="AL100" s="237">
        <f t="shared" si="45"/>
        <v>2.3913000000000002</v>
      </c>
      <c r="AM100" s="44"/>
      <c r="AN100" s="44"/>
    </row>
    <row r="101" spans="2:40" s="91" customFormat="1" ht="51.75" customHeight="1" x14ac:dyDescent="0.35">
      <c r="B101" s="85"/>
      <c r="C101" s="44"/>
      <c r="D101" s="44"/>
      <c r="E101" s="27" t="s">
        <v>278</v>
      </c>
      <c r="F101" s="15" t="s">
        <v>251</v>
      </c>
      <c r="G101" s="16" t="s">
        <v>350</v>
      </c>
      <c r="H101" s="151">
        <v>21</v>
      </c>
      <c r="I101" s="111" t="s">
        <v>312</v>
      </c>
      <c r="J101" s="86">
        <v>80000000</v>
      </c>
      <c r="K101" s="87"/>
      <c r="L101" s="87"/>
      <c r="M101" s="87"/>
      <c r="N101" s="85">
        <v>7</v>
      </c>
      <c r="O101" s="111" t="str">
        <f t="shared" si="48"/>
        <v>laporan</v>
      </c>
      <c r="P101" s="88">
        <v>25000000</v>
      </c>
      <c r="Q101" s="140">
        <v>2</v>
      </c>
      <c r="R101" s="111" t="str">
        <f t="shared" si="49"/>
        <v>laporan</v>
      </c>
      <c r="S101" s="89">
        <v>3327500</v>
      </c>
      <c r="T101" s="87"/>
      <c r="U101" s="87"/>
      <c r="V101" s="87"/>
      <c r="W101" s="87"/>
      <c r="X101" s="87"/>
      <c r="Y101" s="87"/>
      <c r="Z101" s="87"/>
      <c r="AA101" s="87"/>
      <c r="AB101" s="87"/>
      <c r="AC101" s="90">
        <f t="shared" si="36"/>
        <v>2</v>
      </c>
      <c r="AD101" s="90" t="str">
        <f t="shared" si="37"/>
        <v>laporan</v>
      </c>
      <c r="AE101" s="218">
        <f t="shared" si="38"/>
        <v>3327500</v>
      </c>
      <c r="AF101" s="90">
        <f t="shared" si="39"/>
        <v>28.571428571428569</v>
      </c>
      <c r="AG101" s="246">
        <f t="shared" si="40"/>
        <v>13.309999999999999</v>
      </c>
      <c r="AH101" s="90">
        <f t="shared" si="41"/>
        <v>2</v>
      </c>
      <c r="AI101" s="90" t="str">
        <f t="shared" si="42"/>
        <v>laporan</v>
      </c>
      <c r="AJ101" s="218">
        <f t="shared" si="43"/>
        <v>3327500</v>
      </c>
      <c r="AK101" s="227">
        <f t="shared" si="44"/>
        <v>9.5238095238095237</v>
      </c>
      <c r="AL101" s="237">
        <f t="shared" si="45"/>
        <v>4.1593749999999998</v>
      </c>
      <c r="AM101" s="44"/>
      <c r="AN101" s="44"/>
    </row>
    <row r="102" spans="2:40" s="84" customFormat="1" ht="51.75" customHeight="1" x14ac:dyDescent="0.35">
      <c r="B102" s="79"/>
      <c r="C102" s="46"/>
      <c r="D102" s="46"/>
      <c r="E102" s="35" t="s">
        <v>279</v>
      </c>
      <c r="F102" s="36" t="s">
        <v>252</v>
      </c>
      <c r="G102" s="38" t="s">
        <v>351</v>
      </c>
      <c r="H102" s="150">
        <v>95</v>
      </c>
      <c r="I102" s="126" t="s">
        <v>309</v>
      </c>
      <c r="J102" s="80">
        <f>SUM(J103:J104)</f>
        <v>17525172684</v>
      </c>
      <c r="K102" s="57"/>
      <c r="L102" s="57"/>
      <c r="M102" s="57"/>
      <c r="N102" s="79">
        <v>93</v>
      </c>
      <c r="O102" s="126" t="str">
        <f t="shared" si="48"/>
        <v>%</v>
      </c>
      <c r="P102" s="81">
        <f>SUM(P103:P104)</f>
        <v>6731878215</v>
      </c>
      <c r="Q102" s="139">
        <v>14.4</v>
      </c>
      <c r="R102" s="126" t="str">
        <f t="shared" si="49"/>
        <v>%</v>
      </c>
      <c r="S102" s="82">
        <f>SUM(S103:S104)</f>
        <v>1242568228</v>
      </c>
      <c r="T102" s="57"/>
      <c r="U102" s="57"/>
      <c r="V102" s="57"/>
      <c r="W102" s="57"/>
      <c r="X102" s="57"/>
      <c r="Y102" s="57"/>
      <c r="Z102" s="57"/>
      <c r="AA102" s="57"/>
      <c r="AB102" s="57"/>
      <c r="AC102" s="83">
        <f t="shared" si="36"/>
        <v>14.4</v>
      </c>
      <c r="AD102" s="83" t="str">
        <f t="shared" si="37"/>
        <v>%</v>
      </c>
      <c r="AE102" s="217">
        <f t="shared" si="38"/>
        <v>1242568228</v>
      </c>
      <c r="AF102" s="83">
        <f t="shared" si="39"/>
        <v>15.483870967741936</v>
      </c>
      <c r="AG102" s="245">
        <f t="shared" si="40"/>
        <v>18.457972475368077</v>
      </c>
      <c r="AH102" s="83">
        <f t="shared" si="41"/>
        <v>14.4</v>
      </c>
      <c r="AI102" s="83" t="str">
        <f t="shared" si="42"/>
        <v>%</v>
      </c>
      <c r="AJ102" s="217">
        <f t="shared" si="43"/>
        <v>1242568228</v>
      </c>
      <c r="AK102" s="226">
        <f t="shared" si="44"/>
        <v>15.157894736842106</v>
      </c>
      <c r="AL102" s="236">
        <f t="shared" si="45"/>
        <v>7.0901910663307213</v>
      </c>
      <c r="AM102" s="46"/>
      <c r="AN102" s="46"/>
    </row>
    <row r="103" spans="2:40" s="91" customFormat="1" ht="51.75" customHeight="1" x14ac:dyDescent="0.35">
      <c r="B103" s="85"/>
      <c r="C103" s="44"/>
      <c r="D103" s="44"/>
      <c r="E103" s="27" t="s">
        <v>280</v>
      </c>
      <c r="F103" s="28" t="s">
        <v>253</v>
      </c>
      <c r="G103" s="29" t="s">
        <v>366</v>
      </c>
      <c r="H103" s="151">
        <v>207</v>
      </c>
      <c r="I103" s="111" t="s">
        <v>367</v>
      </c>
      <c r="J103" s="86">
        <v>17495172684</v>
      </c>
      <c r="K103" s="87"/>
      <c r="L103" s="87"/>
      <c r="M103" s="87"/>
      <c r="N103" s="85">
        <v>70</v>
      </c>
      <c r="O103" s="111" t="str">
        <f t="shared" si="48"/>
        <v>orang / bulan</v>
      </c>
      <c r="P103" s="88">
        <v>6721878215</v>
      </c>
      <c r="Q103" s="140">
        <v>70</v>
      </c>
      <c r="R103" s="111" t="str">
        <f t="shared" si="49"/>
        <v>orang / bulan</v>
      </c>
      <c r="S103" s="89">
        <v>1242568228</v>
      </c>
      <c r="T103" s="87"/>
      <c r="U103" s="87"/>
      <c r="V103" s="87"/>
      <c r="W103" s="87"/>
      <c r="X103" s="87"/>
      <c r="Y103" s="87"/>
      <c r="Z103" s="87"/>
      <c r="AA103" s="87"/>
      <c r="AB103" s="87"/>
      <c r="AC103" s="90">
        <f t="shared" si="36"/>
        <v>70</v>
      </c>
      <c r="AD103" s="90" t="str">
        <f t="shared" si="37"/>
        <v>orang / bulan</v>
      </c>
      <c r="AE103" s="218">
        <f t="shared" si="38"/>
        <v>1242568228</v>
      </c>
      <c r="AF103" s="90">
        <f t="shared" si="39"/>
        <v>100</v>
      </c>
      <c r="AG103" s="246">
        <f t="shared" si="40"/>
        <v>18.485432021472587</v>
      </c>
      <c r="AH103" s="90">
        <f t="shared" si="41"/>
        <v>70</v>
      </c>
      <c r="AI103" s="90" t="str">
        <f t="shared" si="42"/>
        <v>orang / bulan</v>
      </c>
      <c r="AJ103" s="218">
        <f t="shared" si="43"/>
        <v>1242568228</v>
      </c>
      <c r="AK103" s="227">
        <f t="shared" si="44"/>
        <v>33.816425120772948</v>
      </c>
      <c r="AL103" s="237">
        <f t="shared" si="45"/>
        <v>7.1023490333214934</v>
      </c>
      <c r="AM103" s="44"/>
      <c r="AN103" s="44"/>
    </row>
    <row r="104" spans="2:40" s="91" customFormat="1" ht="51.75" customHeight="1" x14ac:dyDescent="0.35">
      <c r="B104" s="85"/>
      <c r="C104" s="44"/>
      <c r="D104" s="44"/>
      <c r="E104" s="27" t="s">
        <v>281</v>
      </c>
      <c r="F104" s="15" t="s">
        <v>254</v>
      </c>
      <c r="G104" s="16" t="s">
        <v>352</v>
      </c>
      <c r="H104" s="151">
        <v>15</v>
      </c>
      <c r="I104" s="111" t="s">
        <v>312</v>
      </c>
      <c r="J104" s="86">
        <v>30000000</v>
      </c>
      <c r="K104" s="87"/>
      <c r="L104" s="87"/>
      <c r="M104" s="87"/>
      <c r="N104" s="85">
        <v>5</v>
      </c>
      <c r="O104" s="111" t="str">
        <f t="shared" si="48"/>
        <v>laporan</v>
      </c>
      <c r="P104" s="88">
        <v>10000000</v>
      </c>
      <c r="Q104" s="140">
        <v>1</v>
      </c>
      <c r="R104" s="111" t="str">
        <f t="shared" si="49"/>
        <v>laporan</v>
      </c>
      <c r="S104" s="89">
        <v>0</v>
      </c>
      <c r="T104" s="87"/>
      <c r="U104" s="87"/>
      <c r="V104" s="87"/>
      <c r="W104" s="87"/>
      <c r="X104" s="87"/>
      <c r="Y104" s="87"/>
      <c r="Z104" s="87"/>
      <c r="AA104" s="87"/>
      <c r="AB104" s="87"/>
      <c r="AC104" s="90">
        <f t="shared" si="36"/>
        <v>1</v>
      </c>
      <c r="AD104" s="90" t="str">
        <f t="shared" si="37"/>
        <v>laporan</v>
      </c>
      <c r="AE104" s="218">
        <f t="shared" si="38"/>
        <v>0</v>
      </c>
      <c r="AF104" s="90">
        <f t="shared" si="39"/>
        <v>20</v>
      </c>
      <c r="AG104" s="246">
        <f t="shared" si="40"/>
        <v>0</v>
      </c>
      <c r="AH104" s="90">
        <f t="shared" si="41"/>
        <v>1</v>
      </c>
      <c r="AI104" s="90" t="str">
        <f t="shared" si="42"/>
        <v>laporan</v>
      </c>
      <c r="AJ104" s="218">
        <f t="shared" si="43"/>
        <v>0</v>
      </c>
      <c r="AK104" s="227">
        <f t="shared" si="44"/>
        <v>6.666666666666667</v>
      </c>
      <c r="AL104" s="237">
        <f t="shared" si="45"/>
        <v>0</v>
      </c>
      <c r="AM104" s="44"/>
      <c r="AN104" s="44"/>
    </row>
    <row r="105" spans="2:40" s="84" customFormat="1" ht="51.75" customHeight="1" x14ac:dyDescent="0.35">
      <c r="B105" s="79"/>
      <c r="C105" s="46"/>
      <c r="D105" s="46"/>
      <c r="E105" s="35" t="s">
        <v>282</v>
      </c>
      <c r="F105" s="36" t="s">
        <v>255</v>
      </c>
      <c r="G105" s="38" t="s">
        <v>354</v>
      </c>
      <c r="H105" s="150">
        <v>199</v>
      </c>
      <c r="I105" s="126" t="s">
        <v>353</v>
      </c>
      <c r="J105" s="80">
        <f>SUM(J106:J107)</f>
        <v>210000000</v>
      </c>
      <c r="K105" s="57"/>
      <c r="L105" s="57"/>
      <c r="M105" s="57"/>
      <c r="N105" s="79">
        <v>70</v>
      </c>
      <c r="O105" s="126" t="str">
        <f t="shared" si="48"/>
        <v>orang</v>
      </c>
      <c r="P105" s="81">
        <f>SUM(P106:P107)</f>
        <v>20000000</v>
      </c>
      <c r="Q105" s="139">
        <f>SUM(Q106:Q107)</f>
        <v>0</v>
      </c>
      <c r="R105" s="126" t="str">
        <f t="shared" si="49"/>
        <v>orang</v>
      </c>
      <c r="S105" s="82">
        <f>SUM(S106:S107)</f>
        <v>0</v>
      </c>
      <c r="T105" s="57"/>
      <c r="U105" s="57"/>
      <c r="V105" s="57"/>
      <c r="W105" s="57"/>
      <c r="X105" s="57"/>
      <c r="Y105" s="57"/>
      <c r="Z105" s="57"/>
      <c r="AA105" s="57"/>
      <c r="AB105" s="57"/>
      <c r="AC105" s="83">
        <f t="shared" si="36"/>
        <v>0</v>
      </c>
      <c r="AD105" s="83" t="str">
        <f t="shared" si="37"/>
        <v>orang</v>
      </c>
      <c r="AE105" s="217">
        <f t="shared" si="38"/>
        <v>0</v>
      </c>
      <c r="AF105" s="83">
        <f t="shared" si="39"/>
        <v>0</v>
      </c>
      <c r="AG105" s="245">
        <f t="shared" si="40"/>
        <v>0</v>
      </c>
      <c r="AH105" s="83">
        <f t="shared" si="41"/>
        <v>0</v>
      </c>
      <c r="AI105" s="83" t="str">
        <f t="shared" si="42"/>
        <v>orang</v>
      </c>
      <c r="AJ105" s="217">
        <f t="shared" si="43"/>
        <v>0</v>
      </c>
      <c r="AK105" s="226">
        <f t="shared" si="44"/>
        <v>0</v>
      </c>
      <c r="AL105" s="236">
        <f t="shared" si="45"/>
        <v>0</v>
      </c>
      <c r="AM105" s="46"/>
      <c r="AN105" s="46"/>
    </row>
    <row r="106" spans="2:40" s="171" customFormat="1" ht="51.75" customHeight="1" x14ac:dyDescent="0.35">
      <c r="B106" s="172"/>
      <c r="C106" s="162"/>
      <c r="D106" s="162"/>
      <c r="E106" s="173" t="s">
        <v>283</v>
      </c>
      <c r="F106" s="174" t="s">
        <v>256</v>
      </c>
      <c r="G106" s="175" t="s">
        <v>355</v>
      </c>
      <c r="H106" s="164">
        <v>300</v>
      </c>
      <c r="I106" s="165" t="s">
        <v>353</v>
      </c>
      <c r="J106" s="166">
        <v>90000000</v>
      </c>
      <c r="K106" s="167"/>
      <c r="L106" s="167"/>
      <c r="M106" s="167"/>
      <c r="N106" s="172">
        <v>0</v>
      </c>
      <c r="O106" s="165" t="str">
        <f t="shared" si="48"/>
        <v>orang</v>
      </c>
      <c r="P106" s="168">
        <v>0</v>
      </c>
      <c r="Q106" s="211">
        <v>0</v>
      </c>
      <c r="R106" s="165" t="str">
        <f t="shared" si="49"/>
        <v>orang</v>
      </c>
      <c r="S106" s="169">
        <v>0</v>
      </c>
      <c r="T106" s="167"/>
      <c r="U106" s="167"/>
      <c r="V106" s="167"/>
      <c r="W106" s="167"/>
      <c r="X106" s="167"/>
      <c r="Y106" s="167"/>
      <c r="Z106" s="167"/>
      <c r="AA106" s="167"/>
      <c r="AB106" s="167"/>
      <c r="AC106" s="170">
        <f t="shared" si="36"/>
        <v>0</v>
      </c>
      <c r="AD106" s="170" t="str">
        <f t="shared" si="37"/>
        <v>orang</v>
      </c>
      <c r="AE106" s="220">
        <f t="shared" si="38"/>
        <v>0</v>
      </c>
      <c r="AF106" s="170" t="e">
        <f t="shared" si="39"/>
        <v>#DIV/0!</v>
      </c>
      <c r="AG106" s="247" t="e">
        <f t="shared" si="40"/>
        <v>#DIV/0!</v>
      </c>
      <c r="AH106" s="170">
        <f t="shared" si="41"/>
        <v>0</v>
      </c>
      <c r="AI106" s="170" t="str">
        <f t="shared" si="42"/>
        <v>orang</v>
      </c>
      <c r="AJ106" s="220">
        <f t="shared" si="43"/>
        <v>0</v>
      </c>
      <c r="AK106" s="228">
        <f t="shared" si="44"/>
        <v>0</v>
      </c>
      <c r="AL106" s="238">
        <f t="shared" si="45"/>
        <v>0</v>
      </c>
      <c r="AM106" s="162"/>
      <c r="AN106" s="162"/>
    </row>
    <row r="107" spans="2:40" s="91" customFormat="1" ht="51.75" customHeight="1" x14ac:dyDescent="0.35">
      <c r="B107" s="85"/>
      <c r="C107" s="44"/>
      <c r="D107" s="44"/>
      <c r="E107" s="27" t="s">
        <v>284</v>
      </c>
      <c r="F107" s="15" t="s">
        <v>257</v>
      </c>
      <c r="G107" s="16" t="s">
        <v>356</v>
      </c>
      <c r="H107" s="151">
        <v>27</v>
      </c>
      <c r="I107" s="111" t="s">
        <v>353</v>
      </c>
      <c r="J107" s="86">
        <v>120000000</v>
      </c>
      <c r="K107" s="87"/>
      <c r="L107" s="87"/>
      <c r="M107" s="87"/>
      <c r="N107" s="85">
        <v>5</v>
      </c>
      <c r="O107" s="111" t="str">
        <f t="shared" si="48"/>
        <v>orang</v>
      </c>
      <c r="P107" s="88">
        <v>20000000</v>
      </c>
      <c r="Q107" s="140">
        <v>0</v>
      </c>
      <c r="R107" s="111" t="str">
        <f t="shared" si="49"/>
        <v>orang</v>
      </c>
      <c r="S107" s="89">
        <v>0</v>
      </c>
      <c r="T107" s="87"/>
      <c r="U107" s="87"/>
      <c r="V107" s="87"/>
      <c r="W107" s="87"/>
      <c r="X107" s="87"/>
      <c r="Y107" s="87"/>
      <c r="Z107" s="87"/>
      <c r="AA107" s="87"/>
      <c r="AB107" s="87"/>
      <c r="AC107" s="90">
        <f t="shared" si="36"/>
        <v>0</v>
      </c>
      <c r="AD107" s="90" t="str">
        <f t="shared" si="37"/>
        <v>orang</v>
      </c>
      <c r="AE107" s="218">
        <f t="shared" si="38"/>
        <v>0</v>
      </c>
      <c r="AF107" s="90">
        <f t="shared" si="39"/>
        <v>0</v>
      </c>
      <c r="AG107" s="246">
        <f t="shared" si="40"/>
        <v>0</v>
      </c>
      <c r="AH107" s="90">
        <f t="shared" si="41"/>
        <v>0</v>
      </c>
      <c r="AI107" s="90" t="str">
        <f t="shared" si="42"/>
        <v>orang</v>
      </c>
      <c r="AJ107" s="218">
        <f t="shared" si="43"/>
        <v>0</v>
      </c>
      <c r="AK107" s="227">
        <f t="shared" si="44"/>
        <v>0</v>
      </c>
      <c r="AL107" s="237">
        <f t="shared" si="45"/>
        <v>0</v>
      </c>
      <c r="AM107" s="44"/>
      <c r="AN107" s="44"/>
    </row>
    <row r="108" spans="2:40" s="84" customFormat="1" ht="51.75" customHeight="1" x14ac:dyDescent="0.35">
      <c r="B108" s="79"/>
      <c r="C108" s="46"/>
      <c r="D108" s="46"/>
      <c r="E108" s="35" t="s">
        <v>285</v>
      </c>
      <c r="F108" s="36" t="s">
        <v>258</v>
      </c>
      <c r="G108" s="38" t="s">
        <v>357</v>
      </c>
      <c r="H108" s="150">
        <v>21</v>
      </c>
      <c r="I108" s="126" t="s">
        <v>358</v>
      </c>
      <c r="J108" s="80">
        <f>SUM(J109:J115)</f>
        <v>1545000000</v>
      </c>
      <c r="K108" s="57"/>
      <c r="L108" s="57"/>
      <c r="M108" s="57"/>
      <c r="N108" s="79">
        <v>7</v>
      </c>
      <c r="O108" s="126" t="str">
        <f t="shared" si="48"/>
        <v>paket</v>
      </c>
      <c r="P108" s="81">
        <f>SUM(P109:P115)</f>
        <v>426500000</v>
      </c>
      <c r="Q108" s="139">
        <v>0</v>
      </c>
      <c r="R108" s="126" t="str">
        <f t="shared" si="49"/>
        <v>paket</v>
      </c>
      <c r="S108" s="82">
        <f>SUM(S109:S115)</f>
        <v>45095200</v>
      </c>
      <c r="T108" s="57"/>
      <c r="U108" s="57"/>
      <c r="V108" s="57"/>
      <c r="W108" s="57"/>
      <c r="X108" s="57"/>
      <c r="Y108" s="57"/>
      <c r="Z108" s="57"/>
      <c r="AA108" s="57"/>
      <c r="AB108" s="57"/>
      <c r="AC108" s="83">
        <f t="shared" si="36"/>
        <v>0</v>
      </c>
      <c r="AD108" s="83" t="str">
        <f t="shared" si="37"/>
        <v>paket</v>
      </c>
      <c r="AE108" s="217">
        <f t="shared" si="38"/>
        <v>45095200</v>
      </c>
      <c r="AF108" s="83">
        <f t="shared" si="39"/>
        <v>0</v>
      </c>
      <c r="AG108" s="245">
        <f t="shared" si="40"/>
        <v>10.573317702227433</v>
      </c>
      <c r="AH108" s="83">
        <f t="shared" si="41"/>
        <v>0</v>
      </c>
      <c r="AI108" s="83" t="str">
        <f t="shared" si="42"/>
        <v>paket</v>
      </c>
      <c r="AJ108" s="217">
        <f t="shared" si="43"/>
        <v>45095200</v>
      </c>
      <c r="AK108" s="226">
        <f t="shared" si="44"/>
        <v>0</v>
      </c>
      <c r="AL108" s="236">
        <f t="shared" si="45"/>
        <v>2.9187831715210355</v>
      </c>
      <c r="AM108" s="46"/>
      <c r="AN108" s="46"/>
    </row>
    <row r="109" spans="2:40" s="91" customFormat="1" ht="51.75" customHeight="1" x14ac:dyDescent="0.35">
      <c r="B109" s="85"/>
      <c r="C109" s="44"/>
      <c r="D109" s="44"/>
      <c r="E109" s="27" t="s">
        <v>286</v>
      </c>
      <c r="F109" s="28" t="s">
        <v>259</v>
      </c>
      <c r="G109" s="29" t="s">
        <v>359</v>
      </c>
      <c r="H109" s="151">
        <v>3</v>
      </c>
      <c r="I109" s="111" t="s">
        <v>358</v>
      </c>
      <c r="J109" s="86">
        <v>60000000</v>
      </c>
      <c r="K109" s="87"/>
      <c r="L109" s="87"/>
      <c r="M109" s="87"/>
      <c r="N109" s="85">
        <v>1</v>
      </c>
      <c r="O109" s="111" t="str">
        <f t="shared" si="48"/>
        <v>paket</v>
      </c>
      <c r="P109" s="88">
        <v>15000000</v>
      </c>
      <c r="Q109" s="140">
        <v>0</v>
      </c>
      <c r="R109" s="111" t="str">
        <f t="shared" si="49"/>
        <v>paket</v>
      </c>
      <c r="S109" s="89">
        <v>1764300</v>
      </c>
      <c r="T109" s="87"/>
      <c r="U109" s="87"/>
      <c r="V109" s="87"/>
      <c r="W109" s="87"/>
      <c r="X109" s="87"/>
      <c r="Y109" s="87"/>
      <c r="Z109" s="87"/>
      <c r="AA109" s="87"/>
      <c r="AB109" s="87"/>
      <c r="AC109" s="90">
        <f t="shared" si="36"/>
        <v>0</v>
      </c>
      <c r="AD109" s="90" t="str">
        <f t="shared" si="37"/>
        <v>paket</v>
      </c>
      <c r="AE109" s="218">
        <f t="shared" si="38"/>
        <v>1764300</v>
      </c>
      <c r="AF109" s="90">
        <f t="shared" si="39"/>
        <v>0</v>
      </c>
      <c r="AG109" s="246">
        <f t="shared" si="40"/>
        <v>11.762</v>
      </c>
      <c r="AH109" s="90">
        <f t="shared" si="41"/>
        <v>0</v>
      </c>
      <c r="AI109" s="90" t="str">
        <f t="shared" si="42"/>
        <v>paket</v>
      </c>
      <c r="AJ109" s="218">
        <f t="shared" si="43"/>
        <v>1764300</v>
      </c>
      <c r="AK109" s="227">
        <f t="shared" si="44"/>
        <v>0</v>
      </c>
      <c r="AL109" s="237">
        <f t="shared" si="45"/>
        <v>2.9405000000000001</v>
      </c>
      <c r="AM109" s="44"/>
      <c r="AN109" s="44"/>
    </row>
    <row r="110" spans="2:40" s="91" customFormat="1" ht="51.75" customHeight="1" x14ac:dyDescent="0.35">
      <c r="B110" s="85"/>
      <c r="C110" s="44"/>
      <c r="D110" s="44"/>
      <c r="E110" s="27" t="s">
        <v>287</v>
      </c>
      <c r="F110" s="30" t="s">
        <v>260</v>
      </c>
      <c r="G110" s="31" t="s">
        <v>360</v>
      </c>
      <c r="H110" s="151">
        <v>3</v>
      </c>
      <c r="I110" s="111" t="s">
        <v>358</v>
      </c>
      <c r="J110" s="86">
        <v>450000000</v>
      </c>
      <c r="K110" s="87"/>
      <c r="L110" s="87"/>
      <c r="M110" s="87"/>
      <c r="N110" s="85">
        <v>1</v>
      </c>
      <c r="O110" s="111" t="str">
        <f t="shared" si="48"/>
        <v>paket</v>
      </c>
      <c r="P110" s="88">
        <v>120000000</v>
      </c>
      <c r="Q110" s="140">
        <v>0</v>
      </c>
      <c r="R110" s="111" t="str">
        <f t="shared" si="49"/>
        <v>paket</v>
      </c>
      <c r="S110" s="89">
        <v>24093000</v>
      </c>
      <c r="T110" s="87"/>
      <c r="U110" s="87"/>
      <c r="V110" s="87"/>
      <c r="W110" s="87"/>
      <c r="X110" s="87"/>
      <c r="Y110" s="87"/>
      <c r="Z110" s="87"/>
      <c r="AA110" s="87"/>
      <c r="AB110" s="87"/>
      <c r="AC110" s="90">
        <f t="shared" si="36"/>
        <v>0</v>
      </c>
      <c r="AD110" s="90" t="str">
        <f t="shared" si="37"/>
        <v>paket</v>
      </c>
      <c r="AE110" s="218">
        <f t="shared" si="38"/>
        <v>24093000</v>
      </c>
      <c r="AF110" s="90">
        <f t="shared" si="39"/>
        <v>0</v>
      </c>
      <c r="AG110" s="246">
        <f t="shared" si="40"/>
        <v>20.077500000000001</v>
      </c>
      <c r="AH110" s="90">
        <f t="shared" si="41"/>
        <v>0</v>
      </c>
      <c r="AI110" s="90" t="str">
        <f t="shared" si="42"/>
        <v>paket</v>
      </c>
      <c r="AJ110" s="218">
        <f t="shared" si="43"/>
        <v>24093000</v>
      </c>
      <c r="AK110" s="227">
        <f t="shared" si="44"/>
        <v>0</v>
      </c>
      <c r="AL110" s="237">
        <f t="shared" si="45"/>
        <v>5.3540000000000001</v>
      </c>
      <c r="AM110" s="44"/>
      <c r="AN110" s="44"/>
    </row>
    <row r="111" spans="2:40" s="91" customFormat="1" ht="51.75" customHeight="1" x14ac:dyDescent="0.35">
      <c r="B111" s="85"/>
      <c r="C111" s="44"/>
      <c r="D111" s="44"/>
      <c r="E111" s="27" t="s">
        <v>288</v>
      </c>
      <c r="F111" s="30" t="s">
        <v>261</v>
      </c>
      <c r="G111" s="31" t="s">
        <v>361</v>
      </c>
      <c r="H111" s="151">
        <v>3</v>
      </c>
      <c r="I111" s="111" t="s">
        <v>358</v>
      </c>
      <c r="J111" s="86">
        <v>90000000</v>
      </c>
      <c r="K111" s="87"/>
      <c r="L111" s="87"/>
      <c r="M111" s="87"/>
      <c r="N111" s="85">
        <v>1</v>
      </c>
      <c r="O111" s="111" t="str">
        <f t="shared" si="48"/>
        <v>paket</v>
      </c>
      <c r="P111" s="88">
        <v>6500000</v>
      </c>
      <c r="Q111" s="140">
        <v>0</v>
      </c>
      <c r="R111" s="111" t="str">
        <f t="shared" si="49"/>
        <v>paket</v>
      </c>
      <c r="S111" s="89">
        <v>0</v>
      </c>
      <c r="T111" s="87"/>
      <c r="U111" s="87"/>
      <c r="V111" s="87"/>
      <c r="W111" s="87"/>
      <c r="X111" s="87"/>
      <c r="Y111" s="87"/>
      <c r="Z111" s="87"/>
      <c r="AA111" s="87"/>
      <c r="AB111" s="87"/>
      <c r="AC111" s="90">
        <f t="shared" ref="AC111:AC126" si="50">Q111+T111+W111+Z111</f>
        <v>0</v>
      </c>
      <c r="AD111" s="90" t="str">
        <f t="shared" ref="AD111:AD126" si="51">O111</f>
        <v>paket</v>
      </c>
      <c r="AE111" s="218">
        <f t="shared" ref="AE111:AE126" si="52">S111+V111+Y111+AB111</f>
        <v>0</v>
      </c>
      <c r="AF111" s="90">
        <f t="shared" si="39"/>
        <v>0</v>
      </c>
      <c r="AG111" s="246">
        <f t="shared" si="40"/>
        <v>0</v>
      </c>
      <c r="AH111" s="90">
        <f t="shared" si="41"/>
        <v>0</v>
      </c>
      <c r="AI111" s="90" t="str">
        <f t="shared" si="42"/>
        <v>paket</v>
      </c>
      <c r="AJ111" s="218">
        <f t="shared" si="43"/>
        <v>0</v>
      </c>
      <c r="AK111" s="227">
        <f t="shared" si="44"/>
        <v>0</v>
      </c>
      <c r="AL111" s="237">
        <f t="shared" si="45"/>
        <v>0</v>
      </c>
      <c r="AM111" s="44"/>
      <c r="AN111" s="44"/>
    </row>
    <row r="112" spans="2:40" s="91" customFormat="1" ht="51.75" customHeight="1" x14ac:dyDescent="0.35">
      <c r="B112" s="85"/>
      <c r="C112" s="44"/>
      <c r="D112" s="44"/>
      <c r="E112" s="27" t="s">
        <v>289</v>
      </c>
      <c r="F112" s="30" t="s">
        <v>262</v>
      </c>
      <c r="G112" s="31" t="s">
        <v>362</v>
      </c>
      <c r="H112" s="151">
        <v>3</v>
      </c>
      <c r="I112" s="111" t="s">
        <v>358</v>
      </c>
      <c r="J112" s="86">
        <v>90000000</v>
      </c>
      <c r="K112" s="87"/>
      <c r="L112" s="87"/>
      <c r="M112" s="87"/>
      <c r="N112" s="85">
        <v>1</v>
      </c>
      <c r="O112" s="111" t="str">
        <f t="shared" si="48"/>
        <v>paket</v>
      </c>
      <c r="P112" s="88">
        <v>30000000</v>
      </c>
      <c r="Q112" s="140">
        <v>0</v>
      </c>
      <c r="R112" s="111" t="str">
        <f t="shared" si="49"/>
        <v>paket</v>
      </c>
      <c r="S112" s="89">
        <v>3848250</v>
      </c>
      <c r="T112" s="87"/>
      <c r="U112" s="87"/>
      <c r="V112" s="87"/>
      <c r="W112" s="87"/>
      <c r="X112" s="87"/>
      <c r="Y112" s="87"/>
      <c r="Z112" s="87"/>
      <c r="AA112" s="87"/>
      <c r="AB112" s="87"/>
      <c r="AC112" s="90">
        <f t="shared" si="50"/>
        <v>0</v>
      </c>
      <c r="AD112" s="90" t="str">
        <f t="shared" si="51"/>
        <v>paket</v>
      </c>
      <c r="AE112" s="218">
        <f t="shared" si="52"/>
        <v>3848250</v>
      </c>
      <c r="AF112" s="90">
        <f t="shared" si="39"/>
        <v>0</v>
      </c>
      <c r="AG112" s="246">
        <f t="shared" si="40"/>
        <v>12.827500000000001</v>
      </c>
      <c r="AH112" s="90">
        <f t="shared" si="41"/>
        <v>0</v>
      </c>
      <c r="AI112" s="90" t="str">
        <f t="shared" si="42"/>
        <v>paket</v>
      </c>
      <c r="AJ112" s="218">
        <f t="shared" si="43"/>
        <v>3848250</v>
      </c>
      <c r="AK112" s="227">
        <f t="shared" si="44"/>
        <v>0</v>
      </c>
      <c r="AL112" s="237">
        <f t="shared" si="45"/>
        <v>4.2758333333333338</v>
      </c>
      <c r="AM112" s="44"/>
      <c r="AN112" s="44"/>
    </row>
    <row r="113" spans="2:40" s="91" customFormat="1" ht="51.75" customHeight="1" x14ac:dyDescent="0.35">
      <c r="B113" s="85"/>
      <c r="C113" s="44"/>
      <c r="D113" s="44"/>
      <c r="E113" s="27" t="s">
        <v>290</v>
      </c>
      <c r="F113" s="30" t="s">
        <v>263</v>
      </c>
      <c r="G113" s="31" t="s">
        <v>363</v>
      </c>
      <c r="H113" s="151">
        <v>3</v>
      </c>
      <c r="I113" s="111" t="s">
        <v>358</v>
      </c>
      <c r="J113" s="86">
        <v>195000000</v>
      </c>
      <c r="K113" s="87"/>
      <c r="L113" s="87"/>
      <c r="M113" s="87"/>
      <c r="N113" s="85">
        <v>1</v>
      </c>
      <c r="O113" s="111" t="str">
        <f t="shared" si="48"/>
        <v>paket</v>
      </c>
      <c r="P113" s="88">
        <v>35000000</v>
      </c>
      <c r="Q113" s="140">
        <v>0</v>
      </c>
      <c r="R113" s="111" t="str">
        <f t="shared" si="49"/>
        <v>paket</v>
      </c>
      <c r="S113" s="89">
        <v>5025000</v>
      </c>
      <c r="T113" s="87"/>
      <c r="U113" s="87"/>
      <c r="V113" s="87"/>
      <c r="W113" s="87"/>
      <c r="X113" s="87"/>
      <c r="Y113" s="87"/>
      <c r="Z113" s="87"/>
      <c r="AA113" s="87"/>
      <c r="AB113" s="87"/>
      <c r="AC113" s="90">
        <f t="shared" si="50"/>
        <v>0</v>
      </c>
      <c r="AD113" s="90" t="str">
        <f t="shared" si="51"/>
        <v>paket</v>
      </c>
      <c r="AE113" s="218">
        <f t="shared" si="52"/>
        <v>5025000</v>
      </c>
      <c r="AF113" s="90">
        <f t="shared" si="39"/>
        <v>0</v>
      </c>
      <c r="AG113" s="246">
        <f t="shared" si="40"/>
        <v>14.357142857142858</v>
      </c>
      <c r="AH113" s="90">
        <f t="shared" si="41"/>
        <v>0</v>
      </c>
      <c r="AI113" s="90" t="str">
        <f t="shared" si="42"/>
        <v>paket</v>
      </c>
      <c r="AJ113" s="218">
        <f t="shared" si="43"/>
        <v>5025000</v>
      </c>
      <c r="AK113" s="227">
        <f t="shared" si="44"/>
        <v>0</v>
      </c>
      <c r="AL113" s="237">
        <f t="shared" si="45"/>
        <v>2.5769230769230771</v>
      </c>
      <c r="AM113" s="44"/>
      <c r="AN113" s="44"/>
    </row>
    <row r="114" spans="2:40" s="91" customFormat="1" ht="51.75" customHeight="1" x14ac:dyDescent="0.35">
      <c r="B114" s="85"/>
      <c r="C114" s="44"/>
      <c r="D114" s="44"/>
      <c r="E114" s="27" t="s">
        <v>291</v>
      </c>
      <c r="F114" s="30" t="s">
        <v>264</v>
      </c>
      <c r="G114" s="31" t="s">
        <v>364</v>
      </c>
      <c r="H114" s="151">
        <v>3</v>
      </c>
      <c r="I114" s="111" t="s">
        <v>308</v>
      </c>
      <c r="J114" s="86">
        <v>15000000</v>
      </c>
      <c r="K114" s="87"/>
      <c r="L114" s="87"/>
      <c r="M114" s="87"/>
      <c r="N114" s="85">
        <v>1</v>
      </c>
      <c r="O114" s="111" t="str">
        <f t="shared" si="48"/>
        <v>dokumen</v>
      </c>
      <c r="P114" s="88">
        <v>5000000</v>
      </c>
      <c r="Q114" s="140">
        <v>0</v>
      </c>
      <c r="R114" s="111" t="str">
        <f t="shared" si="49"/>
        <v>dokumen</v>
      </c>
      <c r="S114" s="89">
        <v>750000</v>
      </c>
      <c r="T114" s="87"/>
      <c r="U114" s="87"/>
      <c r="V114" s="87"/>
      <c r="W114" s="87"/>
      <c r="X114" s="87"/>
      <c r="Y114" s="87"/>
      <c r="Z114" s="87"/>
      <c r="AA114" s="87"/>
      <c r="AB114" s="87"/>
      <c r="AC114" s="90">
        <f t="shared" si="50"/>
        <v>0</v>
      </c>
      <c r="AD114" s="90" t="str">
        <f t="shared" si="51"/>
        <v>dokumen</v>
      </c>
      <c r="AE114" s="218">
        <f t="shared" si="52"/>
        <v>750000</v>
      </c>
      <c r="AF114" s="90">
        <f t="shared" si="39"/>
        <v>0</v>
      </c>
      <c r="AG114" s="246">
        <f t="shared" si="40"/>
        <v>15</v>
      </c>
      <c r="AH114" s="90">
        <f t="shared" si="41"/>
        <v>0</v>
      </c>
      <c r="AI114" s="90" t="str">
        <f t="shared" si="42"/>
        <v>dokumen</v>
      </c>
      <c r="AJ114" s="218">
        <f t="shared" si="43"/>
        <v>750000</v>
      </c>
      <c r="AK114" s="227">
        <f t="shared" si="44"/>
        <v>0</v>
      </c>
      <c r="AL114" s="237">
        <f t="shared" si="45"/>
        <v>5</v>
      </c>
      <c r="AM114" s="44"/>
      <c r="AN114" s="44"/>
    </row>
    <row r="115" spans="2:40" s="91" customFormat="1" ht="51.75" customHeight="1" x14ac:dyDescent="0.35">
      <c r="B115" s="85"/>
      <c r="C115" s="44"/>
      <c r="D115" s="44"/>
      <c r="E115" s="27" t="s">
        <v>292</v>
      </c>
      <c r="F115" s="15" t="s">
        <v>265</v>
      </c>
      <c r="G115" s="16" t="s">
        <v>365</v>
      </c>
      <c r="H115" s="151">
        <v>3</v>
      </c>
      <c r="I115" s="111" t="s">
        <v>312</v>
      </c>
      <c r="J115" s="86">
        <v>645000000</v>
      </c>
      <c r="K115" s="87"/>
      <c r="L115" s="87"/>
      <c r="M115" s="87"/>
      <c r="N115" s="85">
        <v>1</v>
      </c>
      <c r="O115" s="111" t="str">
        <f t="shared" si="48"/>
        <v>laporan</v>
      </c>
      <c r="P115" s="88">
        <v>215000000</v>
      </c>
      <c r="Q115" s="140">
        <v>0</v>
      </c>
      <c r="R115" s="111" t="str">
        <f t="shared" si="49"/>
        <v>laporan</v>
      </c>
      <c r="S115" s="89">
        <v>9614650</v>
      </c>
      <c r="T115" s="87"/>
      <c r="U115" s="87"/>
      <c r="V115" s="87"/>
      <c r="W115" s="87"/>
      <c r="X115" s="87"/>
      <c r="Y115" s="87"/>
      <c r="Z115" s="87"/>
      <c r="AA115" s="87"/>
      <c r="AB115" s="87"/>
      <c r="AC115" s="90">
        <f t="shared" si="50"/>
        <v>0</v>
      </c>
      <c r="AD115" s="90" t="str">
        <f t="shared" si="51"/>
        <v>laporan</v>
      </c>
      <c r="AE115" s="218">
        <f t="shared" si="52"/>
        <v>9614650</v>
      </c>
      <c r="AF115" s="90">
        <f t="shared" si="39"/>
        <v>0</v>
      </c>
      <c r="AG115" s="246">
        <f t="shared" si="40"/>
        <v>4.4719302325581394</v>
      </c>
      <c r="AH115" s="90">
        <f t="shared" si="41"/>
        <v>0</v>
      </c>
      <c r="AI115" s="90" t="str">
        <f t="shared" si="42"/>
        <v>laporan</v>
      </c>
      <c r="AJ115" s="218">
        <f t="shared" si="43"/>
        <v>9614650</v>
      </c>
      <c r="AK115" s="227">
        <f t="shared" si="44"/>
        <v>0</v>
      </c>
      <c r="AL115" s="237">
        <f t="shared" si="45"/>
        <v>1.4906434108527131</v>
      </c>
      <c r="AM115" s="44"/>
      <c r="AN115" s="44"/>
    </row>
    <row r="116" spans="2:40" s="84" customFormat="1" ht="51.75" customHeight="1" x14ac:dyDescent="0.35">
      <c r="B116" s="79"/>
      <c r="C116" s="46"/>
      <c r="D116" s="46"/>
      <c r="E116" s="35" t="s">
        <v>293</v>
      </c>
      <c r="F116" s="36" t="s">
        <v>266</v>
      </c>
      <c r="G116" s="38" t="s">
        <v>368</v>
      </c>
      <c r="H116" s="150">
        <v>8</v>
      </c>
      <c r="I116" s="126" t="s">
        <v>325</v>
      </c>
      <c r="J116" s="80">
        <f>SUM(J117:J118)</f>
        <v>700000000</v>
      </c>
      <c r="K116" s="57"/>
      <c r="L116" s="57"/>
      <c r="M116" s="57"/>
      <c r="N116" s="79">
        <v>0</v>
      </c>
      <c r="O116" s="126" t="str">
        <f t="shared" si="48"/>
        <v>unit</v>
      </c>
      <c r="P116" s="81">
        <f>SUM(P117:P118)</f>
        <v>0</v>
      </c>
      <c r="Q116" s="139">
        <f>SUM(Q117:Q118)</f>
        <v>0</v>
      </c>
      <c r="R116" s="126" t="str">
        <f t="shared" si="49"/>
        <v>unit</v>
      </c>
      <c r="S116" s="82">
        <f>SUM(S117:S118)</f>
        <v>0</v>
      </c>
      <c r="T116" s="57"/>
      <c r="U116" s="57"/>
      <c r="V116" s="57"/>
      <c r="W116" s="57"/>
      <c r="X116" s="57"/>
      <c r="Y116" s="57"/>
      <c r="Z116" s="57"/>
      <c r="AA116" s="57"/>
      <c r="AB116" s="57"/>
      <c r="AC116" s="83">
        <f t="shared" si="50"/>
        <v>0</v>
      </c>
      <c r="AD116" s="83" t="str">
        <f t="shared" si="51"/>
        <v>unit</v>
      </c>
      <c r="AE116" s="217">
        <f t="shared" si="52"/>
        <v>0</v>
      </c>
      <c r="AF116" s="83" t="e">
        <f t="shared" ref="AF116:AF126" si="53">AC116/N116*100</f>
        <v>#DIV/0!</v>
      </c>
      <c r="AG116" s="245" t="e">
        <f t="shared" ref="AG116:AG126" si="54">AE116/P116*100</f>
        <v>#DIV/0!</v>
      </c>
      <c r="AH116" s="83">
        <f t="shared" ref="AH116:AH126" si="55">AC116+K116</f>
        <v>0</v>
      </c>
      <c r="AI116" s="83" t="str">
        <f t="shared" ref="AI116:AI126" si="56">I116</f>
        <v>unit</v>
      </c>
      <c r="AJ116" s="217">
        <f t="shared" ref="AJ116:AJ126" si="57">AE116+M116</f>
        <v>0</v>
      </c>
      <c r="AK116" s="226">
        <f t="shared" ref="AK116:AK126" si="58">AH116/H116*100</f>
        <v>0</v>
      </c>
      <c r="AL116" s="236">
        <f t="shared" ref="AL116:AL126" si="59">AJ116/J116*100</f>
        <v>0</v>
      </c>
      <c r="AM116" s="46"/>
      <c r="AN116" s="46"/>
    </row>
    <row r="117" spans="2:40" s="171" customFormat="1" ht="51.75" customHeight="1" x14ac:dyDescent="0.35">
      <c r="B117" s="172"/>
      <c r="C117" s="162"/>
      <c r="D117" s="162"/>
      <c r="E117" s="173" t="s">
        <v>294</v>
      </c>
      <c r="F117" s="174" t="s">
        <v>267</v>
      </c>
      <c r="G117" s="175" t="s">
        <v>369</v>
      </c>
      <c r="H117" s="164">
        <v>1</v>
      </c>
      <c r="I117" s="165" t="s">
        <v>325</v>
      </c>
      <c r="J117" s="166">
        <v>0</v>
      </c>
      <c r="K117" s="167"/>
      <c r="L117" s="167"/>
      <c r="M117" s="167"/>
      <c r="N117" s="172">
        <v>0</v>
      </c>
      <c r="O117" s="165" t="str">
        <f t="shared" si="48"/>
        <v>unit</v>
      </c>
      <c r="P117" s="168">
        <v>0</v>
      </c>
      <c r="Q117" s="211">
        <v>0</v>
      </c>
      <c r="R117" s="165" t="str">
        <f t="shared" si="49"/>
        <v>unit</v>
      </c>
      <c r="S117" s="169">
        <v>0</v>
      </c>
      <c r="T117" s="167"/>
      <c r="U117" s="167"/>
      <c r="V117" s="167"/>
      <c r="W117" s="167"/>
      <c r="X117" s="167"/>
      <c r="Y117" s="167"/>
      <c r="Z117" s="167"/>
      <c r="AA117" s="167"/>
      <c r="AB117" s="167"/>
      <c r="AC117" s="170">
        <f t="shared" si="50"/>
        <v>0</v>
      </c>
      <c r="AD117" s="170" t="str">
        <f t="shared" si="51"/>
        <v>unit</v>
      </c>
      <c r="AE117" s="220">
        <f t="shared" si="52"/>
        <v>0</v>
      </c>
      <c r="AF117" s="170" t="e">
        <f t="shared" si="53"/>
        <v>#DIV/0!</v>
      </c>
      <c r="AG117" s="247" t="e">
        <f t="shared" si="54"/>
        <v>#DIV/0!</v>
      </c>
      <c r="AH117" s="170">
        <f t="shared" si="55"/>
        <v>0</v>
      </c>
      <c r="AI117" s="170" t="str">
        <f t="shared" si="56"/>
        <v>unit</v>
      </c>
      <c r="AJ117" s="220">
        <f t="shared" si="57"/>
        <v>0</v>
      </c>
      <c r="AK117" s="228">
        <f t="shared" si="58"/>
        <v>0</v>
      </c>
      <c r="AL117" s="238" t="e">
        <f t="shared" si="59"/>
        <v>#DIV/0!</v>
      </c>
      <c r="AM117" s="162"/>
      <c r="AN117" s="162"/>
    </row>
    <row r="118" spans="2:40" s="171" customFormat="1" ht="51.75" customHeight="1" x14ac:dyDescent="0.35">
      <c r="B118" s="172"/>
      <c r="C118" s="162"/>
      <c r="D118" s="162"/>
      <c r="E118" s="173" t="s">
        <v>295</v>
      </c>
      <c r="F118" s="176" t="s">
        <v>268</v>
      </c>
      <c r="G118" s="177" t="s">
        <v>370</v>
      </c>
      <c r="H118" s="164">
        <v>7</v>
      </c>
      <c r="I118" s="165" t="s">
        <v>325</v>
      </c>
      <c r="J118" s="166">
        <v>700000000</v>
      </c>
      <c r="K118" s="167"/>
      <c r="L118" s="167"/>
      <c r="M118" s="167"/>
      <c r="N118" s="172">
        <v>0</v>
      </c>
      <c r="O118" s="165" t="str">
        <f t="shared" si="48"/>
        <v>unit</v>
      </c>
      <c r="P118" s="168">
        <v>0</v>
      </c>
      <c r="Q118" s="211">
        <v>0</v>
      </c>
      <c r="R118" s="165" t="str">
        <f t="shared" si="49"/>
        <v>unit</v>
      </c>
      <c r="S118" s="169">
        <v>0</v>
      </c>
      <c r="T118" s="167"/>
      <c r="U118" s="167"/>
      <c r="V118" s="167"/>
      <c r="W118" s="167"/>
      <c r="X118" s="167"/>
      <c r="Y118" s="167"/>
      <c r="Z118" s="167"/>
      <c r="AA118" s="167"/>
      <c r="AB118" s="167"/>
      <c r="AC118" s="170">
        <f t="shared" si="50"/>
        <v>0</v>
      </c>
      <c r="AD118" s="170" t="str">
        <f t="shared" si="51"/>
        <v>unit</v>
      </c>
      <c r="AE118" s="220">
        <f t="shared" si="52"/>
        <v>0</v>
      </c>
      <c r="AF118" s="170" t="e">
        <f t="shared" si="53"/>
        <v>#DIV/0!</v>
      </c>
      <c r="AG118" s="247" t="e">
        <f t="shared" si="54"/>
        <v>#DIV/0!</v>
      </c>
      <c r="AH118" s="170">
        <f t="shared" si="55"/>
        <v>0</v>
      </c>
      <c r="AI118" s="170" t="str">
        <f t="shared" si="56"/>
        <v>unit</v>
      </c>
      <c r="AJ118" s="220">
        <f t="shared" si="57"/>
        <v>0</v>
      </c>
      <c r="AK118" s="228">
        <f t="shared" si="58"/>
        <v>0</v>
      </c>
      <c r="AL118" s="238">
        <f t="shared" si="59"/>
        <v>0</v>
      </c>
      <c r="AM118" s="162"/>
      <c r="AN118" s="162"/>
    </row>
    <row r="119" spans="2:40" s="84" customFormat="1" ht="51.75" customHeight="1" x14ac:dyDescent="0.35">
      <c r="B119" s="79"/>
      <c r="C119" s="46"/>
      <c r="D119" s="46"/>
      <c r="E119" s="35" t="s">
        <v>296</v>
      </c>
      <c r="F119" s="36" t="s">
        <v>269</v>
      </c>
      <c r="G119" s="38" t="s">
        <v>371</v>
      </c>
      <c r="H119" s="150">
        <v>9</v>
      </c>
      <c r="I119" s="126" t="s">
        <v>312</v>
      </c>
      <c r="J119" s="80">
        <f>SUM(J120:J122)</f>
        <v>22275000000</v>
      </c>
      <c r="K119" s="57"/>
      <c r="L119" s="57"/>
      <c r="M119" s="57"/>
      <c r="N119" s="79">
        <v>1</v>
      </c>
      <c r="O119" s="126" t="str">
        <f t="shared" si="48"/>
        <v>laporan</v>
      </c>
      <c r="P119" s="81">
        <f>SUM(P120:P122)</f>
        <v>7375581568</v>
      </c>
      <c r="Q119" s="139">
        <f>SUM(Q120:Q122)</f>
        <v>3</v>
      </c>
      <c r="R119" s="126" t="str">
        <f t="shared" si="49"/>
        <v>laporan</v>
      </c>
      <c r="S119" s="82">
        <f>SUM(S120:S122)</f>
        <v>1012849609</v>
      </c>
      <c r="T119" s="57"/>
      <c r="U119" s="57"/>
      <c r="V119" s="57"/>
      <c r="W119" s="57"/>
      <c r="X119" s="57"/>
      <c r="Y119" s="57"/>
      <c r="Z119" s="57"/>
      <c r="AA119" s="57"/>
      <c r="AB119" s="57"/>
      <c r="AC119" s="83">
        <f t="shared" si="50"/>
        <v>3</v>
      </c>
      <c r="AD119" s="83" t="str">
        <f t="shared" si="51"/>
        <v>laporan</v>
      </c>
      <c r="AE119" s="217">
        <f t="shared" si="52"/>
        <v>1012849609</v>
      </c>
      <c r="AF119" s="83">
        <f t="shared" si="53"/>
        <v>300</v>
      </c>
      <c r="AG119" s="245">
        <f t="shared" si="54"/>
        <v>13.732471123285936</v>
      </c>
      <c r="AH119" s="83">
        <f t="shared" si="55"/>
        <v>3</v>
      </c>
      <c r="AI119" s="83" t="str">
        <f t="shared" si="56"/>
        <v>laporan</v>
      </c>
      <c r="AJ119" s="217">
        <f t="shared" si="57"/>
        <v>1012849609</v>
      </c>
      <c r="AK119" s="226">
        <f t="shared" si="58"/>
        <v>33.333333333333329</v>
      </c>
      <c r="AL119" s="236">
        <f t="shared" si="59"/>
        <v>4.5470240583613917</v>
      </c>
      <c r="AM119" s="46"/>
      <c r="AN119" s="46"/>
    </row>
    <row r="120" spans="2:40" s="91" customFormat="1" ht="51.75" customHeight="1" x14ac:dyDescent="0.35">
      <c r="B120" s="85"/>
      <c r="C120" s="44"/>
      <c r="D120" s="44"/>
      <c r="E120" s="27" t="s">
        <v>297</v>
      </c>
      <c r="F120" s="28" t="s">
        <v>270</v>
      </c>
      <c r="G120" s="29" t="s">
        <v>372</v>
      </c>
      <c r="H120" s="151">
        <v>3</v>
      </c>
      <c r="I120" s="111" t="s">
        <v>312</v>
      </c>
      <c r="J120" s="86">
        <v>450000000</v>
      </c>
      <c r="K120" s="87"/>
      <c r="L120" s="87"/>
      <c r="M120" s="87"/>
      <c r="N120" s="85">
        <v>1</v>
      </c>
      <c r="O120" s="111" t="str">
        <f t="shared" si="48"/>
        <v>laporan</v>
      </c>
      <c r="P120" s="88">
        <v>156500000</v>
      </c>
      <c r="Q120" s="140">
        <v>0</v>
      </c>
      <c r="R120" s="111" t="str">
        <f t="shared" si="49"/>
        <v>laporan</v>
      </c>
      <c r="S120" s="89">
        <v>17236389</v>
      </c>
      <c r="T120" s="87"/>
      <c r="U120" s="87"/>
      <c r="V120" s="87"/>
      <c r="W120" s="87"/>
      <c r="X120" s="87"/>
      <c r="Y120" s="87"/>
      <c r="Z120" s="87"/>
      <c r="AA120" s="87"/>
      <c r="AB120" s="87"/>
      <c r="AC120" s="90">
        <f t="shared" si="50"/>
        <v>0</v>
      </c>
      <c r="AD120" s="90" t="str">
        <f t="shared" si="51"/>
        <v>laporan</v>
      </c>
      <c r="AE120" s="218">
        <f t="shared" si="52"/>
        <v>17236389</v>
      </c>
      <c r="AF120" s="90">
        <f t="shared" si="53"/>
        <v>0</v>
      </c>
      <c r="AG120" s="246">
        <f t="shared" si="54"/>
        <v>11.013667092651758</v>
      </c>
      <c r="AH120" s="90">
        <f t="shared" si="55"/>
        <v>0</v>
      </c>
      <c r="AI120" s="90" t="str">
        <f t="shared" si="56"/>
        <v>laporan</v>
      </c>
      <c r="AJ120" s="218">
        <f t="shared" si="57"/>
        <v>17236389</v>
      </c>
      <c r="AK120" s="227">
        <f t="shared" si="58"/>
        <v>0</v>
      </c>
      <c r="AL120" s="237">
        <f t="shared" si="59"/>
        <v>3.8303086666666668</v>
      </c>
      <c r="AM120" s="44"/>
      <c r="AN120" s="44"/>
    </row>
    <row r="121" spans="2:40" s="91" customFormat="1" ht="51.75" customHeight="1" x14ac:dyDescent="0.35">
      <c r="B121" s="85"/>
      <c r="C121" s="44"/>
      <c r="D121" s="44"/>
      <c r="E121" s="27" t="s">
        <v>298</v>
      </c>
      <c r="F121" s="30" t="s">
        <v>271</v>
      </c>
      <c r="G121" s="31" t="s">
        <v>373</v>
      </c>
      <c r="H121" s="151">
        <v>3</v>
      </c>
      <c r="I121" s="111" t="s">
        <v>312</v>
      </c>
      <c r="J121" s="86">
        <v>75000000</v>
      </c>
      <c r="K121" s="87"/>
      <c r="L121" s="87"/>
      <c r="M121" s="87"/>
      <c r="N121" s="85">
        <v>1</v>
      </c>
      <c r="O121" s="111" t="str">
        <f t="shared" si="48"/>
        <v>laporan</v>
      </c>
      <c r="P121" s="88">
        <v>25000000</v>
      </c>
      <c r="Q121" s="140">
        <v>0</v>
      </c>
      <c r="R121" s="111" t="str">
        <f t="shared" si="49"/>
        <v>laporan</v>
      </c>
      <c r="S121" s="89">
        <v>7619000</v>
      </c>
      <c r="T121" s="87"/>
      <c r="U121" s="87"/>
      <c r="V121" s="87"/>
      <c r="W121" s="87"/>
      <c r="X121" s="87"/>
      <c r="Y121" s="87"/>
      <c r="Z121" s="87"/>
      <c r="AA121" s="87"/>
      <c r="AB121" s="87"/>
      <c r="AC121" s="90">
        <f t="shared" si="50"/>
        <v>0</v>
      </c>
      <c r="AD121" s="90" t="str">
        <f t="shared" si="51"/>
        <v>laporan</v>
      </c>
      <c r="AE121" s="218">
        <f t="shared" si="52"/>
        <v>7619000</v>
      </c>
      <c r="AF121" s="90">
        <f t="shared" si="53"/>
        <v>0</v>
      </c>
      <c r="AG121" s="246">
        <f t="shared" si="54"/>
        <v>30.475999999999999</v>
      </c>
      <c r="AH121" s="90">
        <f t="shared" si="55"/>
        <v>0</v>
      </c>
      <c r="AI121" s="90" t="str">
        <f t="shared" si="56"/>
        <v>laporan</v>
      </c>
      <c r="AJ121" s="218">
        <f t="shared" si="57"/>
        <v>7619000</v>
      </c>
      <c r="AK121" s="227">
        <f t="shared" si="58"/>
        <v>0</v>
      </c>
      <c r="AL121" s="237">
        <f t="shared" si="59"/>
        <v>10.158666666666667</v>
      </c>
      <c r="AM121" s="44"/>
      <c r="AN121" s="44"/>
    </row>
    <row r="122" spans="2:40" s="91" customFormat="1" ht="51.75" customHeight="1" x14ac:dyDescent="0.35">
      <c r="B122" s="85"/>
      <c r="C122" s="44"/>
      <c r="D122" s="44"/>
      <c r="E122" s="27" t="s">
        <v>299</v>
      </c>
      <c r="F122" s="15" t="s">
        <v>272</v>
      </c>
      <c r="G122" s="16" t="s">
        <v>374</v>
      </c>
      <c r="H122" s="151">
        <v>36</v>
      </c>
      <c r="I122" s="111" t="s">
        <v>312</v>
      </c>
      <c r="J122" s="86">
        <v>21750000000</v>
      </c>
      <c r="K122" s="87"/>
      <c r="L122" s="87"/>
      <c r="M122" s="87"/>
      <c r="N122" s="85">
        <v>12</v>
      </c>
      <c r="O122" s="111" t="str">
        <f t="shared" si="48"/>
        <v>laporan</v>
      </c>
      <c r="P122" s="88">
        <v>7194081568</v>
      </c>
      <c r="Q122" s="140">
        <v>3</v>
      </c>
      <c r="R122" s="111" t="str">
        <f t="shared" si="49"/>
        <v>laporan</v>
      </c>
      <c r="S122" s="89">
        <v>987994220</v>
      </c>
      <c r="T122" s="87"/>
      <c r="U122" s="87"/>
      <c r="V122" s="87"/>
      <c r="W122" s="87"/>
      <c r="X122" s="87"/>
      <c r="Y122" s="87"/>
      <c r="Z122" s="87"/>
      <c r="AA122" s="87"/>
      <c r="AB122" s="87"/>
      <c r="AC122" s="90">
        <f t="shared" si="50"/>
        <v>3</v>
      </c>
      <c r="AD122" s="90" t="str">
        <f t="shared" si="51"/>
        <v>laporan</v>
      </c>
      <c r="AE122" s="218">
        <f t="shared" si="52"/>
        <v>987994220</v>
      </c>
      <c r="AF122" s="90">
        <f t="shared" si="53"/>
        <v>25</v>
      </c>
      <c r="AG122" s="246">
        <f t="shared" si="54"/>
        <v>13.733430885669936</v>
      </c>
      <c r="AH122" s="90">
        <f t="shared" si="55"/>
        <v>3</v>
      </c>
      <c r="AI122" s="90" t="str">
        <f t="shared" si="56"/>
        <v>laporan</v>
      </c>
      <c r="AJ122" s="218">
        <f t="shared" si="57"/>
        <v>987994220</v>
      </c>
      <c r="AK122" s="227">
        <f t="shared" si="58"/>
        <v>8.3333333333333321</v>
      </c>
      <c r="AL122" s="237">
        <f t="shared" si="59"/>
        <v>4.5425021609195406</v>
      </c>
      <c r="AM122" s="44"/>
      <c r="AN122" s="44"/>
    </row>
    <row r="123" spans="2:40" s="84" customFormat="1" ht="51.75" customHeight="1" x14ac:dyDescent="0.35">
      <c r="B123" s="79"/>
      <c r="C123" s="46"/>
      <c r="D123" s="46"/>
      <c r="E123" s="35" t="s">
        <v>300</v>
      </c>
      <c r="F123" s="36" t="s">
        <v>273</v>
      </c>
      <c r="G123" s="38" t="s">
        <v>382</v>
      </c>
      <c r="H123" s="150">
        <v>44</v>
      </c>
      <c r="I123" s="126" t="s">
        <v>325</v>
      </c>
      <c r="J123" s="80">
        <f>SUM(J124:J126)</f>
        <v>1510000000</v>
      </c>
      <c r="K123" s="57"/>
      <c r="L123" s="57"/>
      <c r="M123" s="57"/>
      <c r="N123" s="79">
        <v>43</v>
      </c>
      <c r="O123" s="126" t="str">
        <f t="shared" si="48"/>
        <v>unit</v>
      </c>
      <c r="P123" s="81">
        <f>SUM(P124:P126)</f>
        <v>296000000</v>
      </c>
      <c r="Q123" s="139">
        <f>SUM(Q124:Q126)</f>
        <v>12</v>
      </c>
      <c r="R123" s="126" t="str">
        <f t="shared" si="49"/>
        <v>unit</v>
      </c>
      <c r="S123" s="82">
        <f>SUM(S124:S126)</f>
        <v>39908350</v>
      </c>
      <c r="T123" s="57"/>
      <c r="U123" s="57"/>
      <c r="V123" s="57"/>
      <c r="W123" s="57"/>
      <c r="X123" s="57"/>
      <c r="Y123" s="57"/>
      <c r="Z123" s="57"/>
      <c r="AA123" s="57"/>
      <c r="AB123" s="57"/>
      <c r="AC123" s="83">
        <f t="shared" si="50"/>
        <v>12</v>
      </c>
      <c r="AD123" s="83" t="str">
        <f t="shared" si="51"/>
        <v>unit</v>
      </c>
      <c r="AE123" s="217">
        <f t="shared" si="52"/>
        <v>39908350</v>
      </c>
      <c r="AF123" s="83">
        <f t="shared" si="53"/>
        <v>27.906976744186046</v>
      </c>
      <c r="AG123" s="245">
        <f t="shared" si="54"/>
        <v>13.482550675675675</v>
      </c>
      <c r="AH123" s="83">
        <f t="shared" si="55"/>
        <v>12</v>
      </c>
      <c r="AI123" s="83" t="str">
        <f t="shared" si="56"/>
        <v>unit</v>
      </c>
      <c r="AJ123" s="217">
        <f t="shared" si="57"/>
        <v>39908350</v>
      </c>
      <c r="AK123" s="226">
        <f t="shared" si="58"/>
        <v>27.27272727272727</v>
      </c>
      <c r="AL123" s="236">
        <f t="shared" si="59"/>
        <v>2.6429370860927155</v>
      </c>
      <c r="AM123" s="46"/>
      <c r="AN123" s="46"/>
    </row>
    <row r="124" spans="2:40" s="186" customFormat="1" ht="51.75" customHeight="1" x14ac:dyDescent="0.35">
      <c r="B124" s="183"/>
      <c r="C124" s="178"/>
      <c r="D124" s="178"/>
      <c r="E124" s="173" t="s">
        <v>375</v>
      </c>
      <c r="F124" s="174" t="s">
        <v>376</v>
      </c>
      <c r="G124" s="179" t="s">
        <v>377</v>
      </c>
      <c r="H124" s="180">
        <v>2</v>
      </c>
      <c r="I124" s="181" t="s">
        <v>325</v>
      </c>
      <c r="J124" s="182">
        <v>20000000</v>
      </c>
      <c r="K124" s="167"/>
      <c r="L124" s="167"/>
      <c r="M124" s="167"/>
      <c r="N124" s="183"/>
      <c r="O124" s="181" t="str">
        <f t="shared" si="48"/>
        <v>unit</v>
      </c>
      <c r="P124" s="184">
        <v>0</v>
      </c>
      <c r="Q124" s="214">
        <v>0</v>
      </c>
      <c r="R124" s="181" t="str">
        <f t="shared" si="49"/>
        <v>unit</v>
      </c>
      <c r="S124" s="185">
        <v>0</v>
      </c>
      <c r="T124" s="167"/>
      <c r="U124" s="167"/>
      <c r="V124" s="167"/>
      <c r="W124" s="167"/>
      <c r="X124" s="167"/>
      <c r="Y124" s="167"/>
      <c r="Z124" s="167"/>
      <c r="AA124" s="167"/>
      <c r="AB124" s="167"/>
      <c r="AC124" s="170">
        <f t="shared" si="50"/>
        <v>0</v>
      </c>
      <c r="AD124" s="170" t="str">
        <f t="shared" si="51"/>
        <v>unit</v>
      </c>
      <c r="AE124" s="220">
        <f t="shared" si="52"/>
        <v>0</v>
      </c>
      <c r="AF124" s="170" t="e">
        <f t="shared" si="53"/>
        <v>#DIV/0!</v>
      </c>
      <c r="AG124" s="247" t="e">
        <f t="shared" si="54"/>
        <v>#DIV/0!</v>
      </c>
      <c r="AH124" s="170">
        <f t="shared" si="55"/>
        <v>0</v>
      </c>
      <c r="AI124" s="170" t="str">
        <f t="shared" si="56"/>
        <v>unit</v>
      </c>
      <c r="AJ124" s="220">
        <f t="shared" si="57"/>
        <v>0</v>
      </c>
      <c r="AK124" s="228">
        <f t="shared" si="58"/>
        <v>0</v>
      </c>
      <c r="AL124" s="238">
        <f t="shared" si="59"/>
        <v>0</v>
      </c>
      <c r="AM124" s="178"/>
      <c r="AN124" s="178"/>
    </row>
    <row r="125" spans="2:40" s="91" customFormat="1" ht="51.75" customHeight="1" x14ac:dyDescent="0.35">
      <c r="B125" s="85"/>
      <c r="C125" s="44"/>
      <c r="D125" s="44"/>
      <c r="E125" s="27" t="s">
        <v>301</v>
      </c>
      <c r="F125" s="28" t="s">
        <v>274</v>
      </c>
      <c r="G125" s="29" t="s">
        <v>378</v>
      </c>
      <c r="H125" s="151">
        <v>42</v>
      </c>
      <c r="I125" s="111" t="s">
        <v>325</v>
      </c>
      <c r="J125" s="86">
        <v>750000000</v>
      </c>
      <c r="K125" s="87"/>
      <c r="L125" s="87"/>
      <c r="M125" s="87"/>
      <c r="N125" s="85">
        <v>42</v>
      </c>
      <c r="O125" s="111" t="str">
        <f t="shared" si="48"/>
        <v>unit</v>
      </c>
      <c r="P125" s="88">
        <v>200000000</v>
      </c>
      <c r="Q125" s="140">
        <v>12</v>
      </c>
      <c r="R125" s="111" t="str">
        <f t="shared" si="49"/>
        <v>unit</v>
      </c>
      <c r="S125" s="89">
        <v>39908350</v>
      </c>
      <c r="T125" s="87"/>
      <c r="U125" s="87"/>
      <c r="V125" s="87"/>
      <c r="W125" s="87"/>
      <c r="X125" s="87"/>
      <c r="Y125" s="87"/>
      <c r="Z125" s="87"/>
      <c r="AA125" s="87"/>
      <c r="AB125" s="87"/>
      <c r="AC125" s="90">
        <f t="shared" si="50"/>
        <v>12</v>
      </c>
      <c r="AD125" s="90" t="str">
        <f t="shared" si="51"/>
        <v>unit</v>
      </c>
      <c r="AE125" s="218">
        <f t="shared" si="52"/>
        <v>39908350</v>
      </c>
      <c r="AF125" s="90">
        <f t="shared" si="53"/>
        <v>28.571428571428569</v>
      </c>
      <c r="AG125" s="246">
        <f t="shared" si="54"/>
        <v>19.954174999999999</v>
      </c>
      <c r="AH125" s="90">
        <f t="shared" si="55"/>
        <v>12</v>
      </c>
      <c r="AI125" s="90" t="str">
        <f t="shared" si="56"/>
        <v>unit</v>
      </c>
      <c r="AJ125" s="218">
        <f t="shared" si="57"/>
        <v>39908350</v>
      </c>
      <c r="AK125" s="227">
        <f t="shared" si="58"/>
        <v>28.571428571428569</v>
      </c>
      <c r="AL125" s="237">
        <f t="shared" si="59"/>
        <v>5.3211133333333338</v>
      </c>
      <c r="AM125" s="44"/>
      <c r="AN125" s="44"/>
    </row>
    <row r="126" spans="2:40" s="91" customFormat="1" ht="51.75" customHeight="1" x14ac:dyDescent="0.35">
      <c r="B126" s="85"/>
      <c r="C126" s="44"/>
      <c r="D126" s="44"/>
      <c r="E126" s="27" t="s">
        <v>302</v>
      </c>
      <c r="F126" s="15" t="s">
        <v>275</v>
      </c>
      <c r="G126" s="16" t="s">
        <v>379</v>
      </c>
      <c r="H126" s="151">
        <v>1</v>
      </c>
      <c r="I126" s="111" t="s">
        <v>325</v>
      </c>
      <c r="J126" s="86">
        <v>740000000</v>
      </c>
      <c r="K126" s="87"/>
      <c r="L126" s="87"/>
      <c r="M126" s="87"/>
      <c r="N126" s="85">
        <v>1</v>
      </c>
      <c r="O126" s="111" t="str">
        <f t="shared" si="48"/>
        <v>unit</v>
      </c>
      <c r="P126" s="88">
        <v>96000000</v>
      </c>
      <c r="Q126" s="140">
        <v>0</v>
      </c>
      <c r="R126" s="111" t="str">
        <f t="shared" si="49"/>
        <v>unit</v>
      </c>
      <c r="S126" s="89">
        <v>0</v>
      </c>
      <c r="T126" s="87"/>
      <c r="U126" s="87"/>
      <c r="V126" s="87"/>
      <c r="W126" s="87"/>
      <c r="X126" s="87"/>
      <c r="Y126" s="87"/>
      <c r="Z126" s="87"/>
      <c r="AA126" s="87"/>
      <c r="AB126" s="87"/>
      <c r="AC126" s="90">
        <f t="shared" si="50"/>
        <v>0</v>
      </c>
      <c r="AD126" s="90" t="str">
        <f t="shared" si="51"/>
        <v>unit</v>
      </c>
      <c r="AE126" s="218">
        <f t="shared" si="52"/>
        <v>0</v>
      </c>
      <c r="AF126" s="90">
        <f t="shared" si="53"/>
        <v>0</v>
      </c>
      <c r="AG126" s="246">
        <f t="shared" si="54"/>
        <v>0</v>
      </c>
      <c r="AH126" s="90">
        <f t="shared" si="55"/>
        <v>0</v>
      </c>
      <c r="AI126" s="90" t="str">
        <f t="shared" si="56"/>
        <v>unit</v>
      </c>
      <c r="AJ126" s="218">
        <f t="shared" si="57"/>
        <v>0</v>
      </c>
      <c r="AK126" s="227">
        <f t="shared" si="58"/>
        <v>0</v>
      </c>
      <c r="AL126" s="237">
        <f t="shared" si="59"/>
        <v>0</v>
      </c>
      <c r="AM126" s="44"/>
      <c r="AN126" s="44"/>
    </row>
    <row r="127" spans="2:40" s="255" customFormat="1" x14ac:dyDescent="0.35">
      <c r="B127" s="501" t="s">
        <v>35</v>
      </c>
      <c r="C127" s="501"/>
      <c r="D127" s="501"/>
      <c r="E127" s="501"/>
      <c r="F127" s="501"/>
      <c r="G127" s="501"/>
      <c r="H127" s="156"/>
      <c r="I127" s="128"/>
      <c r="J127" s="118"/>
      <c r="K127" s="119"/>
      <c r="L127" s="119"/>
      <c r="M127" s="119"/>
      <c r="N127" s="117"/>
      <c r="O127" s="128"/>
      <c r="P127" s="120">
        <f>SUM(P98,P35,P29,P18,P14,P87,P84,P81,P77,P74,P70,P64,P58,P48,P40,)</f>
        <v>20118459783</v>
      </c>
      <c r="Q127" s="144"/>
      <c r="R127" s="128"/>
      <c r="S127" s="251">
        <f>SUM(S98,S35,S29,S18,S14,S87,S84,S81,S77,S74,S70,S64,S58,S48,S40,)</f>
        <v>2872614941</v>
      </c>
      <c r="T127" s="119"/>
      <c r="U127" s="119"/>
      <c r="V127" s="119"/>
      <c r="W127" s="119"/>
      <c r="X127" s="119"/>
      <c r="Y127" s="119"/>
      <c r="Z127" s="119"/>
      <c r="AA127" s="119"/>
      <c r="AB127" s="119"/>
      <c r="AC127" s="119"/>
      <c r="AD127" s="119"/>
      <c r="AE127" s="118">
        <f>SUM(AE98,AE35,AE29,AE18,AE14,AE87,AE84,AE81,AE77,AE74,AE70,AE64,AE58,AE48,AE40,)</f>
        <v>2872614941</v>
      </c>
      <c r="AF127" s="119"/>
      <c r="AG127" s="252"/>
      <c r="AH127" s="119"/>
      <c r="AI127" s="119"/>
      <c r="AJ127" s="118"/>
      <c r="AK127" s="253"/>
      <c r="AL127" s="254"/>
      <c r="AM127" s="119"/>
      <c r="AN127" s="119"/>
    </row>
    <row r="128" spans="2:40" x14ac:dyDescent="0.35">
      <c r="B128" s="502" t="s">
        <v>36</v>
      </c>
      <c r="C128" s="503"/>
      <c r="D128" s="503"/>
      <c r="E128" s="503"/>
      <c r="F128" s="503"/>
      <c r="G128" s="503"/>
      <c r="H128" s="503"/>
      <c r="I128" s="503"/>
      <c r="J128" s="503"/>
      <c r="K128" s="503"/>
      <c r="L128" s="503"/>
      <c r="M128" s="503"/>
      <c r="N128" s="503"/>
      <c r="O128" s="503"/>
      <c r="P128" s="503"/>
      <c r="Q128" s="503"/>
      <c r="R128" s="503"/>
      <c r="S128" s="503"/>
      <c r="T128" s="503"/>
      <c r="U128" s="503"/>
      <c r="V128" s="503"/>
      <c r="W128" s="503"/>
      <c r="X128" s="503"/>
      <c r="Y128" s="503"/>
      <c r="Z128" s="503"/>
      <c r="AA128" s="503"/>
      <c r="AB128" s="503"/>
      <c r="AC128" s="503"/>
      <c r="AD128" s="503"/>
      <c r="AE128" s="503"/>
      <c r="AF128" s="503"/>
      <c r="AG128" s="503"/>
      <c r="AH128" s="503"/>
      <c r="AI128" s="503"/>
      <c r="AJ128" s="503"/>
      <c r="AK128" s="503"/>
      <c r="AL128" s="503"/>
      <c r="AM128" s="503"/>
      <c r="AN128" s="504"/>
    </row>
    <row r="129" spans="2:40" x14ac:dyDescent="0.35">
      <c r="B129" s="502" t="s">
        <v>37</v>
      </c>
      <c r="C129" s="503"/>
      <c r="D129" s="503"/>
      <c r="E129" s="503"/>
      <c r="F129" s="503"/>
      <c r="G129" s="503"/>
      <c r="H129" s="503"/>
      <c r="I129" s="503"/>
      <c r="J129" s="503"/>
      <c r="K129" s="503"/>
      <c r="L129" s="503"/>
      <c r="M129" s="503"/>
      <c r="N129" s="503"/>
      <c r="O129" s="503"/>
      <c r="P129" s="503"/>
      <c r="Q129" s="503"/>
      <c r="R129" s="503"/>
      <c r="S129" s="503"/>
      <c r="T129" s="503"/>
      <c r="U129" s="503"/>
      <c r="V129" s="503"/>
      <c r="W129" s="503"/>
      <c r="X129" s="503"/>
      <c r="Y129" s="503"/>
      <c r="Z129" s="503"/>
      <c r="AA129" s="503"/>
      <c r="AB129" s="503"/>
      <c r="AC129" s="503"/>
      <c r="AD129" s="503"/>
      <c r="AE129" s="503"/>
      <c r="AF129" s="503"/>
      <c r="AG129" s="503"/>
      <c r="AH129" s="503"/>
      <c r="AI129" s="503"/>
      <c r="AJ129" s="503"/>
      <c r="AK129" s="503"/>
      <c r="AL129" s="503"/>
      <c r="AM129" s="503"/>
      <c r="AN129" s="504"/>
    </row>
    <row r="130" spans="2:40" x14ac:dyDescent="0.35">
      <c r="B130" s="502" t="s">
        <v>38</v>
      </c>
      <c r="C130" s="503"/>
      <c r="D130" s="503"/>
      <c r="E130" s="503"/>
      <c r="F130" s="503"/>
      <c r="G130" s="503"/>
      <c r="H130" s="503"/>
      <c r="I130" s="503"/>
      <c r="J130" s="503"/>
      <c r="K130" s="503"/>
      <c r="L130" s="503"/>
      <c r="M130" s="503"/>
      <c r="N130" s="503"/>
      <c r="O130" s="503"/>
      <c r="P130" s="503"/>
      <c r="Q130" s="503"/>
      <c r="R130" s="503"/>
      <c r="S130" s="503"/>
      <c r="T130" s="503"/>
      <c r="U130" s="503"/>
      <c r="V130" s="503"/>
      <c r="W130" s="503"/>
      <c r="X130" s="503"/>
      <c r="Y130" s="503"/>
      <c r="Z130" s="503"/>
      <c r="AA130" s="503"/>
      <c r="AB130" s="503"/>
      <c r="AC130" s="503"/>
      <c r="AD130" s="503"/>
      <c r="AE130" s="503"/>
      <c r="AF130" s="503"/>
      <c r="AG130" s="503"/>
      <c r="AH130" s="503"/>
      <c r="AI130" s="503"/>
      <c r="AJ130" s="503"/>
      <c r="AK130" s="503"/>
      <c r="AL130" s="503"/>
      <c r="AM130" s="503"/>
      <c r="AN130" s="504"/>
    </row>
    <row r="131" spans="2:40" x14ac:dyDescent="0.35">
      <c r="B131" s="502" t="s">
        <v>39</v>
      </c>
      <c r="C131" s="503"/>
      <c r="D131" s="503"/>
      <c r="E131" s="503"/>
      <c r="F131" s="503"/>
      <c r="G131" s="503"/>
      <c r="H131" s="503"/>
      <c r="I131" s="503"/>
      <c r="J131" s="503"/>
      <c r="K131" s="503"/>
      <c r="L131" s="503"/>
      <c r="M131" s="503"/>
      <c r="N131" s="503"/>
      <c r="O131" s="503"/>
      <c r="P131" s="503"/>
      <c r="Q131" s="503"/>
      <c r="R131" s="503"/>
      <c r="S131" s="503"/>
      <c r="T131" s="503"/>
      <c r="U131" s="503"/>
      <c r="V131" s="503"/>
      <c r="W131" s="503"/>
      <c r="X131" s="503"/>
      <c r="Y131" s="503"/>
      <c r="Z131" s="503"/>
      <c r="AA131" s="503"/>
      <c r="AB131" s="503"/>
      <c r="AC131" s="503"/>
      <c r="AD131" s="503"/>
      <c r="AE131" s="503"/>
      <c r="AF131" s="503"/>
      <c r="AG131" s="503"/>
      <c r="AH131" s="503"/>
      <c r="AI131" s="503"/>
      <c r="AJ131" s="503"/>
      <c r="AK131" s="503"/>
      <c r="AL131" s="503"/>
      <c r="AM131" s="503"/>
      <c r="AN131" s="504"/>
    </row>
  </sheetData>
  <mergeCells count="83">
    <mergeCell ref="Q19:Q20"/>
    <mergeCell ref="Q25:Q26"/>
    <mergeCell ref="F19:F20"/>
    <mergeCell ref="F25:F26"/>
    <mergeCell ref="J25:J26"/>
    <mergeCell ref="P25:P26"/>
    <mergeCell ref="J19:J20"/>
    <mergeCell ref="P19:P20"/>
    <mergeCell ref="B129:AN129"/>
    <mergeCell ref="B130:AN130"/>
    <mergeCell ref="B131:AN131"/>
    <mergeCell ref="Z10:AB10"/>
    <mergeCell ref="B10:B12"/>
    <mergeCell ref="Y11:Y12"/>
    <mergeCell ref="Z11:AA11"/>
    <mergeCell ref="AH10:AJ10"/>
    <mergeCell ref="AK10:AL10"/>
    <mergeCell ref="AM10:AM12"/>
    <mergeCell ref="H11:I11"/>
    <mergeCell ref="J11:J12"/>
    <mergeCell ref="K11:L11"/>
    <mergeCell ref="M11:M12"/>
    <mergeCell ref="N11:O11"/>
    <mergeCell ref="P11:P12"/>
    <mergeCell ref="B8:B9"/>
    <mergeCell ref="B127:G127"/>
    <mergeCell ref="B128:AN128"/>
    <mergeCell ref="AJ11:AJ12"/>
    <mergeCell ref="AK11:AK12"/>
    <mergeCell ref="AL11:AL12"/>
    <mergeCell ref="AB11:AB12"/>
    <mergeCell ref="AC11:AD11"/>
    <mergeCell ref="AE11:AE12"/>
    <mergeCell ref="AF11:AF12"/>
    <mergeCell ref="AG11:AG12"/>
    <mergeCell ref="AH11:AI11"/>
    <mergeCell ref="S11:S12"/>
    <mergeCell ref="T11:U11"/>
    <mergeCell ref="V11:V12"/>
    <mergeCell ref="W11:X11"/>
    <mergeCell ref="H10:J10"/>
    <mergeCell ref="Q11:R11"/>
    <mergeCell ref="K10:M10"/>
    <mergeCell ref="N10:P10"/>
    <mergeCell ref="Q10:S10"/>
    <mergeCell ref="C10:C12"/>
    <mergeCell ref="D10:D12"/>
    <mergeCell ref="E10:E12"/>
    <mergeCell ref="F10:F12"/>
    <mergeCell ref="G10:G12"/>
    <mergeCell ref="AM8:AM9"/>
    <mergeCell ref="AN8:AN12"/>
    <mergeCell ref="Q9:S9"/>
    <mergeCell ref="T9:V9"/>
    <mergeCell ref="W9:Y9"/>
    <mergeCell ref="Z9:AB9"/>
    <mergeCell ref="AC10:AE10"/>
    <mergeCell ref="AF10:AG10"/>
    <mergeCell ref="AF8:AG9"/>
    <mergeCell ref="W10:Y10"/>
    <mergeCell ref="T10:V10"/>
    <mergeCell ref="B2:AM2"/>
    <mergeCell ref="B3:AM3"/>
    <mergeCell ref="B4:AM4"/>
    <mergeCell ref="B5:AM5"/>
    <mergeCell ref="C8:C9"/>
    <mergeCell ref="D8:D9"/>
    <mergeCell ref="E8:E9"/>
    <mergeCell ref="F8:F9"/>
    <mergeCell ref="G8:G9"/>
    <mergeCell ref="H8:J9"/>
    <mergeCell ref="K8:M9"/>
    <mergeCell ref="N8:P9"/>
    <mergeCell ref="Q8:AB8"/>
    <mergeCell ref="AC8:AE9"/>
    <mergeCell ref="AH8:AJ9"/>
    <mergeCell ref="AK8:AL9"/>
    <mergeCell ref="F48:F49"/>
    <mergeCell ref="J48:J49"/>
    <mergeCell ref="P48:P49"/>
    <mergeCell ref="S48:S49"/>
    <mergeCell ref="C48:C49"/>
    <mergeCell ref="D48:D49"/>
  </mergeCells>
  <phoneticPr fontId="12" type="noConversion"/>
  <pageMargins left="0.7" right="0.7" top="0.75" bottom="0.75" header="0.3" footer="0.3"/>
  <pageSetup paperSize="10000" orientation="portrait" horizontalDpi="0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9F8CB9-FC30-41C0-9083-8F0FE10230A4}">
  <sheetPr>
    <pageSetUpPr fitToPage="1"/>
  </sheetPr>
  <dimension ref="B1:AN157"/>
  <sheetViews>
    <sheetView tabSelected="1" topLeftCell="E9" zoomScale="41" zoomScaleNormal="41" workbookViewId="0">
      <pane xSplit="3" ySplit="5" topLeftCell="N14" activePane="bottomRight" state="frozen"/>
      <selection activeCell="E9" sqref="E9"/>
      <selection pane="topRight" activeCell="H9" sqref="H9"/>
      <selection pane="bottomLeft" activeCell="E14" sqref="E14"/>
      <selection pane="bottomRight" activeCell="AN146" sqref="AN146"/>
    </sheetView>
  </sheetViews>
  <sheetFormatPr defaultColWidth="9.1796875" defaultRowHeight="15.5" x14ac:dyDescent="0.35"/>
  <cols>
    <col min="1" max="1" width="9.1796875" style="292" customWidth="1"/>
    <col min="2" max="2" width="7.1796875" style="278" bestFit="1" customWidth="1"/>
    <col min="3" max="3" width="27.81640625" style="292" customWidth="1"/>
    <col min="4" max="4" width="28.54296875" style="292" customWidth="1"/>
    <col min="5" max="5" width="25" style="292" customWidth="1"/>
    <col min="6" max="6" width="58.54296875" style="292" customWidth="1"/>
    <col min="7" max="7" width="35.453125" style="292" customWidth="1"/>
    <col min="8" max="8" width="16.7265625" style="398" customWidth="1"/>
    <col min="9" max="9" width="16.453125" style="281" customWidth="1"/>
    <col min="10" max="10" width="29.1796875" style="399" customWidth="1"/>
    <col min="11" max="12" width="20" style="469" customWidth="1"/>
    <col min="13" max="13" width="28.1796875" style="470" customWidth="1"/>
    <col min="14" max="14" width="15.26953125" style="278" customWidth="1"/>
    <col min="15" max="15" width="19.1796875" style="281" customWidth="1"/>
    <col min="16" max="16" width="37.1796875" style="400" customWidth="1"/>
    <col min="17" max="17" width="10.453125" style="401" customWidth="1"/>
    <col min="18" max="18" width="16" style="281" customWidth="1"/>
    <col min="19" max="19" width="28.26953125" style="437" customWidth="1"/>
    <col min="20" max="20" width="17.453125" style="278" customWidth="1"/>
    <col min="21" max="21" width="19.26953125" style="292" customWidth="1"/>
    <col min="22" max="22" width="31.26953125" style="402" customWidth="1"/>
    <col min="23" max="23" width="16" style="278" customWidth="1"/>
    <col min="24" max="24" width="19" style="278" customWidth="1"/>
    <col min="25" max="25" width="30.7265625" style="403" customWidth="1"/>
    <col min="26" max="26" width="17.81640625" style="278" customWidth="1"/>
    <col min="27" max="27" width="21" style="292" customWidth="1"/>
    <col min="28" max="28" width="32.7265625" style="404" customWidth="1"/>
    <col min="29" max="29" width="13.26953125" style="292" customWidth="1"/>
    <col min="30" max="30" width="12.453125" style="292" customWidth="1"/>
    <col min="31" max="31" width="38.26953125" style="428" customWidth="1"/>
    <col min="32" max="32" width="26.81640625" style="400" customWidth="1"/>
    <col min="33" max="33" width="20.26953125" style="400" customWidth="1"/>
    <col min="34" max="34" width="14" style="292" bestFit="1" customWidth="1"/>
    <col min="35" max="35" width="13" style="292" bestFit="1" customWidth="1"/>
    <col min="36" max="36" width="25.81640625" style="399" customWidth="1"/>
    <col min="37" max="37" width="15.1796875" style="405" bestFit="1" customWidth="1"/>
    <col min="38" max="38" width="15.1796875" style="406" bestFit="1" customWidth="1"/>
    <col min="39" max="39" width="43.1796875" style="292" customWidth="1"/>
    <col min="40" max="40" width="51.81640625" style="292" customWidth="1"/>
    <col min="41" max="41" width="23.81640625" style="292" bestFit="1" customWidth="1"/>
    <col min="42" max="16384" width="9.1796875" style="292"/>
  </cols>
  <sheetData>
    <row r="1" spans="2:40" x14ac:dyDescent="0.35">
      <c r="C1" s="279"/>
      <c r="D1" s="279"/>
      <c r="E1" s="279"/>
      <c r="F1" s="279"/>
      <c r="G1" s="279"/>
      <c r="H1" s="280"/>
      <c r="J1" s="282"/>
      <c r="K1" s="467"/>
      <c r="L1" s="467"/>
      <c r="M1" s="468"/>
      <c r="N1" s="281"/>
      <c r="P1" s="283"/>
      <c r="Q1" s="284"/>
      <c r="S1" s="430"/>
      <c r="T1" s="281"/>
      <c r="U1" s="281"/>
      <c r="V1" s="285"/>
      <c r="W1" s="281"/>
      <c r="X1" s="281"/>
      <c r="Y1" s="287"/>
      <c r="Z1" s="281"/>
      <c r="AA1" s="286"/>
      <c r="AB1" s="424"/>
      <c r="AC1" s="281"/>
      <c r="AD1" s="281"/>
      <c r="AE1" s="426"/>
      <c r="AF1" s="288"/>
      <c r="AG1" s="288"/>
      <c r="AH1" s="281"/>
      <c r="AI1" s="281"/>
      <c r="AJ1" s="289"/>
      <c r="AK1" s="290"/>
      <c r="AL1" s="291"/>
      <c r="AM1" s="281"/>
    </row>
    <row r="2" spans="2:40" x14ac:dyDescent="0.35">
      <c r="B2" s="534" t="s">
        <v>0</v>
      </c>
      <c r="C2" s="534"/>
      <c r="D2" s="534"/>
      <c r="E2" s="534"/>
      <c r="F2" s="534"/>
      <c r="G2" s="534"/>
      <c r="H2" s="534"/>
      <c r="I2" s="534"/>
      <c r="J2" s="534"/>
      <c r="K2" s="534"/>
      <c r="L2" s="534"/>
      <c r="M2" s="534"/>
      <c r="N2" s="534"/>
      <c r="O2" s="534"/>
      <c r="P2" s="534"/>
      <c r="Q2" s="534"/>
      <c r="R2" s="534"/>
      <c r="S2" s="534"/>
      <c r="T2" s="534"/>
      <c r="U2" s="534"/>
      <c r="V2" s="534"/>
      <c r="W2" s="534"/>
      <c r="X2" s="534"/>
      <c r="Y2" s="534"/>
      <c r="Z2" s="534"/>
      <c r="AA2" s="534"/>
      <c r="AB2" s="534"/>
      <c r="AC2" s="534"/>
      <c r="AD2" s="534"/>
      <c r="AE2" s="534"/>
      <c r="AF2" s="534"/>
      <c r="AG2" s="534"/>
      <c r="AH2" s="534"/>
      <c r="AI2" s="534"/>
      <c r="AJ2" s="534"/>
      <c r="AK2" s="534"/>
      <c r="AL2" s="534"/>
      <c r="AM2" s="534"/>
    </row>
    <row r="3" spans="2:40" x14ac:dyDescent="0.35">
      <c r="B3" s="534" t="s">
        <v>33</v>
      </c>
      <c r="C3" s="534"/>
      <c r="D3" s="534"/>
      <c r="E3" s="534"/>
      <c r="F3" s="534"/>
      <c r="G3" s="534"/>
      <c r="H3" s="534"/>
      <c r="I3" s="534"/>
      <c r="J3" s="534"/>
      <c r="K3" s="534"/>
      <c r="L3" s="534"/>
      <c r="M3" s="534"/>
      <c r="N3" s="534"/>
      <c r="O3" s="534"/>
      <c r="P3" s="534"/>
      <c r="Q3" s="534"/>
      <c r="R3" s="534"/>
      <c r="S3" s="534"/>
      <c r="T3" s="534"/>
      <c r="U3" s="534"/>
      <c r="V3" s="534"/>
      <c r="W3" s="534"/>
      <c r="X3" s="534"/>
      <c r="Y3" s="534"/>
      <c r="Z3" s="534"/>
      <c r="AA3" s="534"/>
      <c r="AB3" s="534"/>
      <c r="AC3" s="534"/>
      <c r="AD3" s="534"/>
      <c r="AE3" s="534"/>
      <c r="AF3" s="534"/>
      <c r="AG3" s="534"/>
      <c r="AH3" s="534"/>
      <c r="AI3" s="534"/>
      <c r="AJ3" s="534"/>
      <c r="AK3" s="534"/>
      <c r="AL3" s="534"/>
      <c r="AM3" s="534"/>
    </row>
    <row r="4" spans="2:40" x14ac:dyDescent="0.35">
      <c r="B4" s="534" t="s">
        <v>305</v>
      </c>
      <c r="C4" s="534"/>
      <c r="D4" s="534"/>
      <c r="E4" s="534"/>
      <c r="F4" s="534"/>
      <c r="G4" s="534"/>
      <c r="H4" s="534"/>
      <c r="I4" s="534"/>
      <c r="J4" s="534"/>
      <c r="K4" s="534"/>
      <c r="L4" s="534"/>
      <c r="M4" s="534"/>
      <c r="N4" s="534"/>
      <c r="O4" s="534"/>
      <c r="P4" s="534"/>
      <c r="Q4" s="534"/>
      <c r="R4" s="534"/>
      <c r="S4" s="534"/>
      <c r="T4" s="534"/>
      <c r="U4" s="534"/>
      <c r="V4" s="534"/>
      <c r="W4" s="534"/>
      <c r="X4" s="534"/>
      <c r="Y4" s="534"/>
      <c r="Z4" s="534"/>
      <c r="AA4" s="534"/>
      <c r="AB4" s="534"/>
      <c r="AC4" s="534"/>
      <c r="AD4" s="534"/>
      <c r="AE4" s="534"/>
      <c r="AF4" s="534"/>
      <c r="AG4" s="534"/>
      <c r="AH4" s="534"/>
      <c r="AI4" s="534"/>
      <c r="AJ4" s="534"/>
      <c r="AK4" s="534"/>
      <c r="AL4" s="534"/>
      <c r="AM4" s="534"/>
    </row>
    <row r="5" spans="2:40" x14ac:dyDescent="0.35">
      <c r="B5" s="534" t="s">
        <v>385</v>
      </c>
      <c r="C5" s="534"/>
      <c r="D5" s="534"/>
      <c r="E5" s="534"/>
      <c r="F5" s="534"/>
      <c r="G5" s="534"/>
      <c r="H5" s="534"/>
      <c r="I5" s="534"/>
      <c r="J5" s="534"/>
      <c r="K5" s="534"/>
      <c r="L5" s="534"/>
      <c r="M5" s="534"/>
      <c r="N5" s="534"/>
      <c r="O5" s="534"/>
      <c r="P5" s="534"/>
      <c r="Q5" s="534"/>
      <c r="R5" s="534"/>
      <c r="S5" s="534"/>
      <c r="T5" s="534"/>
      <c r="U5" s="534"/>
      <c r="V5" s="534"/>
      <c r="W5" s="534"/>
      <c r="X5" s="534"/>
      <c r="Y5" s="534"/>
      <c r="Z5" s="534"/>
      <c r="AA5" s="534"/>
      <c r="AB5" s="534"/>
      <c r="AC5" s="534"/>
      <c r="AD5" s="534"/>
      <c r="AE5" s="534"/>
      <c r="AF5" s="534"/>
      <c r="AG5" s="534"/>
      <c r="AH5" s="534"/>
      <c r="AI5" s="534"/>
      <c r="AJ5" s="534"/>
      <c r="AK5" s="534"/>
      <c r="AL5" s="534"/>
      <c r="AM5" s="534"/>
    </row>
    <row r="6" spans="2:40" x14ac:dyDescent="0.35">
      <c r="C6" s="279"/>
      <c r="D6" s="279"/>
      <c r="E6" s="279"/>
      <c r="F6" s="279"/>
      <c r="G6" s="279"/>
      <c r="H6" s="280"/>
      <c r="J6" s="282"/>
      <c r="K6" s="467"/>
      <c r="L6" s="467"/>
      <c r="M6" s="468"/>
      <c r="N6" s="281"/>
      <c r="P6" s="283"/>
      <c r="Q6" s="284"/>
      <c r="S6" s="430"/>
      <c r="T6" s="281"/>
      <c r="U6" s="279"/>
      <c r="V6" s="293"/>
      <c r="W6" s="281"/>
      <c r="X6" s="281"/>
      <c r="Y6" s="294"/>
      <c r="Z6" s="281"/>
      <c r="AA6" s="279"/>
      <c r="AB6" s="425"/>
      <c r="AC6" s="279"/>
      <c r="AD6" s="279"/>
      <c r="AE6" s="427"/>
      <c r="AF6" s="288"/>
      <c r="AG6" s="288"/>
      <c r="AH6" s="279"/>
      <c r="AI6" s="279"/>
      <c r="AJ6" s="282"/>
      <c r="AK6" s="290"/>
      <c r="AL6" s="295"/>
      <c r="AM6" s="279"/>
    </row>
    <row r="7" spans="2:40" x14ac:dyDescent="0.35">
      <c r="C7" s="279"/>
      <c r="D7" s="279"/>
      <c r="E7" s="279"/>
      <c r="F7" s="279"/>
      <c r="G7" s="279"/>
      <c r="H7" s="280"/>
      <c r="J7" s="282"/>
      <c r="K7" s="467"/>
      <c r="L7" s="467"/>
      <c r="M7" s="468"/>
      <c r="N7" s="281"/>
      <c r="P7" s="283"/>
      <c r="Q7" s="284"/>
      <c r="S7" s="430"/>
      <c r="T7" s="281"/>
      <c r="U7" s="279"/>
      <c r="V7" s="293"/>
      <c r="W7" s="407"/>
      <c r="X7" s="407"/>
      <c r="Y7" s="296"/>
      <c r="Z7" s="281"/>
      <c r="AA7" s="279"/>
      <c r="AB7" s="425"/>
      <c r="AC7" s="279"/>
      <c r="AD7" s="279"/>
      <c r="AE7" s="427"/>
      <c r="AF7" s="288"/>
      <c r="AG7" s="288"/>
      <c r="AH7" s="279"/>
      <c r="AI7" s="279"/>
      <c r="AJ7" s="282"/>
      <c r="AK7" s="290"/>
      <c r="AL7" s="295"/>
      <c r="AM7" s="279"/>
    </row>
    <row r="8" spans="2:40" s="258" customFormat="1" ht="17.5" x14ac:dyDescent="0.35">
      <c r="B8" s="535" t="s">
        <v>1</v>
      </c>
      <c r="C8" s="537" t="s">
        <v>2</v>
      </c>
      <c r="D8" s="537" t="s">
        <v>3</v>
      </c>
      <c r="E8" s="538" t="s">
        <v>4</v>
      </c>
      <c r="F8" s="539" t="s">
        <v>5</v>
      </c>
      <c r="G8" s="539" t="s">
        <v>6</v>
      </c>
      <c r="H8" s="540" t="s">
        <v>391</v>
      </c>
      <c r="I8" s="541"/>
      <c r="J8" s="542"/>
      <c r="K8" s="541" t="s">
        <v>386</v>
      </c>
      <c r="L8" s="541"/>
      <c r="M8" s="586"/>
      <c r="N8" s="543" t="s">
        <v>433</v>
      </c>
      <c r="O8" s="543"/>
      <c r="P8" s="544"/>
      <c r="Q8" s="543" t="s">
        <v>7</v>
      </c>
      <c r="R8" s="543"/>
      <c r="S8" s="543"/>
      <c r="T8" s="543"/>
      <c r="U8" s="543"/>
      <c r="V8" s="543"/>
      <c r="W8" s="543"/>
      <c r="X8" s="543"/>
      <c r="Y8" s="543"/>
      <c r="Z8" s="543"/>
      <c r="AA8" s="543"/>
      <c r="AB8" s="543"/>
      <c r="AC8" s="543" t="s">
        <v>29</v>
      </c>
      <c r="AD8" s="543"/>
      <c r="AE8" s="543"/>
      <c r="AF8" s="543" t="s">
        <v>8</v>
      </c>
      <c r="AG8" s="543"/>
      <c r="AH8" s="543" t="s">
        <v>451</v>
      </c>
      <c r="AI8" s="543"/>
      <c r="AJ8" s="543"/>
      <c r="AK8" s="543" t="s">
        <v>450</v>
      </c>
      <c r="AL8" s="543"/>
      <c r="AM8" s="539" t="s">
        <v>32</v>
      </c>
      <c r="AN8" s="539" t="s">
        <v>9</v>
      </c>
    </row>
    <row r="9" spans="2:40" s="258" customFormat="1" ht="122.5" customHeight="1" x14ac:dyDescent="0.35">
      <c r="B9" s="536"/>
      <c r="C9" s="537"/>
      <c r="D9" s="537"/>
      <c r="E9" s="538"/>
      <c r="F9" s="539"/>
      <c r="G9" s="539"/>
      <c r="H9" s="540"/>
      <c r="I9" s="541"/>
      <c r="J9" s="542"/>
      <c r="K9" s="541"/>
      <c r="L9" s="541"/>
      <c r="M9" s="586"/>
      <c r="N9" s="543"/>
      <c r="O9" s="543"/>
      <c r="P9" s="544"/>
      <c r="Q9" s="543" t="s">
        <v>10</v>
      </c>
      <c r="R9" s="543"/>
      <c r="S9" s="543"/>
      <c r="T9" s="543" t="s">
        <v>11</v>
      </c>
      <c r="U9" s="543"/>
      <c r="V9" s="543"/>
      <c r="W9" s="543" t="s">
        <v>12</v>
      </c>
      <c r="X9" s="543"/>
      <c r="Y9" s="545"/>
      <c r="Z9" s="543" t="s">
        <v>13</v>
      </c>
      <c r="AA9" s="543"/>
      <c r="AB9" s="543"/>
      <c r="AC9" s="543"/>
      <c r="AD9" s="543"/>
      <c r="AE9" s="543"/>
      <c r="AF9" s="543"/>
      <c r="AG9" s="543"/>
      <c r="AH9" s="543"/>
      <c r="AI9" s="543"/>
      <c r="AJ9" s="543"/>
      <c r="AK9" s="543"/>
      <c r="AL9" s="543"/>
      <c r="AM9" s="539"/>
      <c r="AN9" s="539"/>
    </row>
    <row r="10" spans="2:40" s="258" customFormat="1" ht="17.5" x14ac:dyDescent="0.35">
      <c r="B10" s="535">
        <v>1</v>
      </c>
      <c r="C10" s="537">
        <v>2</v>
      </c>
      <c r="D10" s="537">
        <v>3</v>
      </c>
      <c r="E10" s="538">
        <v>4</v>
      </c>
      <c r="F10" s="539">
        <v>5</v>
      </c>
      <c r="G10" s="539">
        <v>6</v>
      </c>
      <c r="H10" s="554">
        <v>7</v>
      </c>
      <c r="I10" s="537"/>
      <c r="J10" s="555"/>
      <c r="K10" s="537" t="s">
        <v>18</v>
      </c>
      <c r="L10" s="537"/>
      <c r="M10" s="538"/>
      <c r="N10" s="539">
        <v>9</v>
      </c>
      <c r="O10" s="539"/>
      <c r="P10" s="550"/>
      <c r="Q10" s="539">
        <v>10</v>
      </c>
      <c r="R10" s="539"/>
      <c r="S10" s="539"/>
      <c r="T10" s="539" t="s">
        <v>19</v>
      </c>
      <c r="U10" s="539"/>
      <c r="V10" s="539"/>
      <c r="W10" s="539" t="s">
        <v>20</v>
      </c>
      <c r="X10" s="539"/>
      <c r="Y10" s="547"/>
      <c r="Z10" s="539" t="s">
        <v>21</v>
      </c>
      <c r="AA10" s="539"/>
      <c r="AB10" s="539"/>
      <c r="AC10" s="546" t="s">
        <v>22</v>
      </c>
      <c r="AD10" s="546"/>
      <c r="AE10" s="546"/>
      <c r="AF10" s="549" t="s">
        <v>23</v>
      </c>
      <c r="AG10" s="549"/>
      <c r="AH10" s="546" t="s">
        <v>24</v>
      </c>
      <c r="AI10" s="546"/>
      <c r="AJ10" s="546"/>
      <c r="AK10" s="549" t="s">
        <v>25</v>
      </c>
      <c r="AL10" s="549"/>
      <c r="AM10" s="539">
        <v>18</v>
      </c>
      <c r="AN10" s="539"/>
    </row>
    <row r="11" spans="2:40" s="258" customFormat="1" ht="32.5" customHeight="1" x14ac:dyDescent="0.35">
      <c r="B11" s="553"/>
      <c r="C11" s="537"/>
      <c r="D11" s="537"/>
      <c r="E11" s="538"/>
      <c r="F11" s="539"/>
      <c r="G11" s="539"/>
      <c r="H11" s="540" t="s">
        <v>14</v>
      </c>
      <c r="I11" s="541"/>
      <c r="J11" s="555" t="s">
        <v>15</v>
      </c>
      <c r="K11" s="541" t="s">
        <v>14</v>
      </c>
      <c r="L11" s="541"/>
      <c r="M11" s="587" t="s">
        <v>15</v>
      </c>
      <c r="N11" s="543" t="s">
        <v>14</v>
      </c>
      <c r="O11" s="543"/>
      <c r="P11" s="548" t="s">
        <v>15</v>
      </c>
      <c r="Q11" s="543" t="s">
        <v>14</v>
      </c>
      <c r="R11" s="543"/>
      <c r="S11" s="549" t="s">
        <v>15</v>
      </c>
      <c r="T11" s="543" t="s">
        <v>14</v>
      </c>
      <c r="U11" s="543"/>
      <c r="V11" s="548" t="s">
        <v>15</v>
      </c>
      <c r="W11" s="543" t="s">
        <v>14</v>
      </c>
      <c r="X11" s="543"/>
      <c r="Y11" s="548" t="s">
        <v>15</v>
      </c>
      <c r="Z11" s="543" t="s">
        <v>14</v>
      </c>
      <c r="AA11" s="543"/>
      <c r="AB11" s="548" t="s">
        <v>15</v>
      </c>
      <c r="AC11" s="543" t="s">
        <v>14</v>
      </c>
      <c r="AD11" s="543"/>
      <c r="AE11" s="548" t="s">
        <v>15</v>
      </c>
      <c r="AF11" s="548" t="s">
        <v>14</v>
      </c>
      <c r="AG11" s="548" t="s">
        <v>15</v>
      </c>
      <c r="AH11" s="543" t="s">
        <v>14</v>
      </c>
      <c r="AI11" s="543"/>
      <c r="AJ11" s="550" t="s">
        <v>15</v>
      </c>
      <c r="AK11" s="551" t="s">
        <v>14</v>
      </c>
      <c r="AL11" s="552" t="s">
        <v>15</v>
      </c>
      <c r="AM11" s="539"/>
      <c r="AN11" s="539"/>
    </row>
    <row r="12" spans="2:40" s="258" customFormat="1" ht="35" x14ac:dyDescent="0.35">
      <c r="B12" s="536"/>
      <c r="C12" s="537"/>
      <c r="D12" s="537"/>
      <c r="E12" s="538"/>
      <c r="F12" s="539"/>
      <c r="G12" s="539"/>
      <c r="H12" s="439" t="s">
        <v>16</v>
      </c>
      <c r="I12" s="440" t="s">
        <v>17</v>
      </c>
      <c r="J12" s="555"/>
      <c r="K12" s="476" t="s">
        <v>16</v>
      </c>
      <c r="L12" s="476" t="s">
        <v>17</v>
      </c>
      <c r="M12" s="587"/>
      <c r="N12" s="420" t="s">
        <v>16</v>
      </c>
      <c r="O12" s="420" t="s">
        <v>17</v>
      </c>
      <c r="P12" s="548"/>
      <c r="Q12" s="259" t="s">
        <v>16</v>
      </c>
      <c r="R12" s="420" t="s">
        <v>17</v>
      </c>
      <c r="S12" s="549"/>
      <c r="T12" s="420" t="s">
        <v>16</v>
      </c>
      <c r="U12" s="420" t="s">
        <v>17</v>
      </c>
      <c r="V12" s="548"/>
      <c r="W12" s="420" t="s">
        <v>16</v>
      </c>
      <c r="X12" s="420" t="s">
        <v>17</v>
      </c>
      <c r="Y12" s="548"/>
      <c r="Z12" s="420" t="s">
        <v>16</v>
      </c>
      <c r="AA12" s="420" t="s">
        <v>17</v>
      </c>
      <c r="AB12" s="548"/>
      <c r="AC12" s="420" t="s">
        <v>16</v>
      </c>
      <c r="AD12" s="420" t="s">
        <v>17</v>
      </c>
      <c r="AE12" s="548"/>
      <c r="AF12" s="548"/>
      <c r="AG12" s="548"/>
      <c r="AH12" s="420" t="s">
        <v>16</v>
      </c>
      <c r="AI12" s="420" t="s">
        <v>17</v>
      </c>
      <c r="AJ12" s="550"/>
      <c r="AK12" s="551"/>
      <c r="AL12" s="552"/>
      <c r="AM12" s="539"/>
      <c r="AN12" s="539"/>
    </row>
    <row r="13" spans="2:40" s="316" customFormat="1" x14ac:dyDescent="0.35">
      <c r="B13" s="297"/>
      <c r="C13" s="298"/>
      <c r="D13" s="298"/>
      <c r="E13" s="299" t="s">
        <v>238</v>
      </c>
      <c r="F13" s="300" t="s">
        <v>304</v>
      </c>
      <c r="G13" s="300"/>
      <c r="H13" s="301"/>
      <c r="I13" s="302"/>
      <c r="J13" s="303"/>
      <c r="K13" s="601"/>
      <c r="L13" s="601"/>
      <c r="M13" s="602"/>
      <c r="N13" s="304"/>
      <c r="O13" s="305"/>
      <c r="P13" s="306"/>
      <c r="Q13" s="307"/>
      <c r="R13" s="305"/>
      <c r="S13" s="431"/>
      <c r="T13" s="304"/>
      <c r="U13" s="308"/>
      <c r="V13" s="309"/>
      <c r="W13" s="304"/>
      <c r="X13" s="304"/>
      <c r="Y13" s="310"/>
      <c r="Z13" s="304"/>
      <c r="AA13" s="308"/>
      <c r="AB13" s="309"/>
      <c r="AC13" s="311"/>
      <c r="AD13" s="311">
        <f t="shared" ref="AD13:AD46" si="0">O13</f>
        <v>0</v>
      </c>
      <c r="AE13" s="312">
        <f t="shared" ref="AE13" si="1">S13+V13+Y13+AB13</f>
        <v>0</v>
      </c>
      <c r="AF13" s="312"/>
      <c r="AG13" s="312"/>
      <c r="AH13" s="311"/>
      <c r="AI13" s="311"/>
      <c r="AJ13" s="313"/>
      <c r="AK13" s="314"/>
      <c r="AL13" s="315"/>
      <c r="AM13" s="308"/>
      <c r="AN13" s="308"/>
    </row>
    <row r="14" spans="2:40" s="682" customFormat="1" ht="46.5" x14ac:dyDescent="0.35">
      <c r="B14" s="660"/>
      <c r="C14" s="661"/>
      <c r="D14" s="661"/>
      <c r="E14" s="662">
        <v>37296</v>
      </c>
      <c r="F14" s="663" t="s">
        <v>175</v>
      </c>
      <c r="G14" s="663" t="s">
        <v>446</v>
      </c>
      <c r="H14" s="664"/>
      <c r="I14" s="665"/>
      <c r="J14" s="666"/>
      <c r="K14" s="661">
        <v>239</v>
      </c>
      <c r="L14" s="661" t="s">
        <v>452</v>
      </c>
      <c r="M14" s="666">
        <f>M16</f>
        <v>55071349</v>
      </c>
      <c r="N14" s="667"/>
      <c r="O14" s="668"/>
      <c r="P14" s="669"/>
      <c r="Q14" s="670"/>
      <c r="R14" s="668"/>
      <c r="S14" s="671"/>
      <c r="T14" s="667"/>
      <c r="U14" s="672"/>
      <c r="V14" s="673"/>
      <c r="W14" s="667"/>
      <c r="X14" s="667"/>
      <c r="Y14" s="674"/>
      <c r="Z14" s="667"/>
      <c r="AA14" s="672"/>
      <c r="AB14" s="673"/>
      <c r="AC14" s="675">
        <f>Q14+T14+W14+Z14</f>
        <v>0</v>
      </c>
      <c r="AD14" s="675">
        <f t="shared" ref="AD14" si="2">O14</f>
        <v>0</v>
      </c>
      <c r="AE14" s="676"/>
      <c r="AF14" s="677" t="e">
        <f t="shared" ref="AF14:AF46" si="3">AC14/N14*100</f>
        <v>#DIV/0!</v>
      </c>
      <c r="AG14" s="677" t="e">
        <f t="shared" ref="AG14:AG23" si="4">AE14/P14*100</f>
        <v>#DIV/0!</v>
      </c>
      <c r="AH14" s="678"/>
      <c r="AI14" s="678"/>
      <c r="AJ14" s="679"/>
      <c r="AK14" s="680"/>
      <c r="AL14" s="681"/>
      <c r="AM14" s="750" t="s">
        <v>453</v>
      </c>
      <c r="AN14" s="672"/>
    </row>
    <row r="15" spans="2:40" s="277" customFormat="1" ht="101.15" customHeight="1" x14ac:dyDescent="0.35">
      <c r="B15" s="260">
        <v>1</v>
      </c>
      <c r="C15" s="261" t="s">
        <v>326</v>
      </c>
      <c r="D15" s="261" t="s">
        <v>327</v>
      </c>
      <c r="E15" s="262">
        <v>37296</v>
      </c>
      <c r="F15" s="263" t="s">
        <v>175</v>
      </c>
      <c r="G15" s="466" t="s">
        <v>392</v>
      </c>
      <c r="H15" s="264">
        <v>110</v>
      </c>
      <c r="I15" s="265" t="s">
        <v>309</v>
      </c>
      <c r="J15" s="266">
        <f>J17</f>
        <v>625000000</v>
      </c>
      <c r="K15" s="588"/>
      <c r="L15" s="588"/>
      <c r="M15" s="588"/>
      <c r="N15" s="317">
        <v>100</v>
      </c>
      <c r="O15" s="265" t="s">
        <v>309</v>
      </c>
      <c r="P15" s="267">
        <f>P17</f>
        <v>6850000</v>
      </c>
      <c r="Q15" s="268"/>
      <c r="R15" s="265" t="str">
        <f>O15</f>
        <v>%</v>
      </c>
      <c r="S15" s="432">
        <f>S17</f>
        <v>0</v>
      </c>
      <c r="T15" s="260"/>
      <c r="U15" s="265" t="str">
        <f>O15</f>
        <v>%</v>
      </c>
      <c r="V15" s="269"/>
      <c r="W15" s="260"/>
      <c r="X15" s="265" t="str">
        <f>O15</f>
        <v>%</v>
      </c>
      <c r="Y15" s="271"/>
      <c r="Z15" s="260">
        <v>0</v>
      </c>
      <c r="AA15" s="260" t="str">
        <f>O15</f>
        <v>%</v>
      </c>
      <c r="AB15" s="269">
        <f>AB17</f>
        <v>0</v>
      </c>
      <c r="AC15" s="272">
        <f>Q15+T15+W15+Z15</f>
        <v>0</v>
      </c>
      <c r="AD15" s="272" t="str">
        <f t="shared" si="0"/>
        <v>%</v>
      </c>
      <c r="AE15" s="273">
        <f>AE17</f>
        <v>0</v>
      </c>
      <c r="AF15" s="273">
        <f t="shared" si="3"/>
        <v>0</v>
      </c>
      <c r="AG15" s="273">
        <f t="shared" si="4"/>
        <v>0</v>
      </c>
      <c r="AH15" s="272">
        <f>AC15+K15</f>
        <v>0</v>
      </c>
      <c r="AI15" s="272" t="str">
        <f t="shared" ref="AI15:AI16" si="5">I15</f>
        <v>%</v>
      </c>
      <c r="AJ15" s="274">
        <f>AE15+M15</f>
        <v>0</v>
      </c>
      <c r="AK15" s="275">
        <f>AH15/H15*100</f>
        <v>0</v>
      </c>
      <c r="AL15" s="276">
        <f>AJ15/J15*100</f>
        <v>0</v>
      </c>
      <c r="AM15" s="261" t="s">
        <v>453</v>
      </c>
      <c r="AN15" s="270"/>
    </row>
    <row r="16" spans="2:40" s="701" customFormat="1" ht="101.15" customHeight="1" x14ac:dyDescent="0.35">
      <c r="B16" s="683"/>
      <c r="C16" s="684"/>
      <c r="D16" s="684"/>
      <c r="E16" s="685" t="s">
        <v>176</v>
      </c>
      <c r="F16" s="685" t="s">
        <v>177</v>
      </c>
      <c r="G16" s="686" t="s">
        <v>178</v>
      </c>
      <c r="H16" s="687"/>
      <c r="I16" s="687"/>
      <c r="J16" s="687"/>
      <c r="K16" s="683">
        <v>100</v>
      </c>
      <c r="L16" s="683" t="s">
        <v>309</v>
      </c>
      <c r="M16" s="688">
        <f>SUM(M18:M19)</f>
        <v>55071349</v>
      </c>
      <c r="N16" s="689"/>
      <c r="O16" s="690"/>
      <c r="P16" s="691"/>
      <c r="Q16" s="692"/>
      <c r="R16" s="690"/>
      <c r="S16" s="693"/>
      <c r="T16" s="683"/>
      <c r="U16" s="690"/>
      <c r="V16" s="694"/>
      <c r="W16" s="683"/>
      <c r="X16" s="690"/>
      <c r="Y16" s="695"/>
      <c r="Z16" s="683"/>
      <c r="AA16" s="683"/>
      <c r="AB16" s="694"/>
      <c r="AC16" s="696">
        <f>Q16+T16+W16+Z16</f>
        <v>0</v>
      </c>
      <c r="AD16" s="696">
        <f t="shared" si="0"/>
        <v>0</v>
      </c>
      <c r="AE16" s="697"/>
      <c r="AF16" s="697" t="e">
        <f t="shared" ref="AF16:AF79" si="6">AC16/N16*100</f>
        <v>#DIV/0!</v>
      </c>
      <c r="AG16" s="697" t="e">
        <f t="shared" ref="AG16:AG79" si="7">AE16/P16*100</f>
        <v>#DIV/0!</v>
      </c>
      <c r="AH16" s="696">
        <f t="shared" ref="AH16:AH79" si="8">AC16+K16</f>
        <v>100</v>
      </c>
      <c r="AI16" s="696">
        <f t="shared" ref="AI16:AI79" si="9">I16</f>
        <v>0</v>
      </c>
      <c r="AJ16" s="698">
        <f t="shared" ref="AJ16:AJ79" si="10">AE16+M16</f>
        <v>55071349</v>
      </c>
      <c r="AK16" s="699" t="e">
        <f t="shared" ref="AK16:AK79" si="11">AH16/H16*100</f>
        <v>#DIV/0!</v>
      </c>
      <c r="AL16" s="700" t="e">
        <f t="shared" ref="AL16:AL79" si="12">AJ16/J16*100</f>
        <v>#DIV/0!</v>
      </c>
      <c r="AM16" s="684" t="s">
        <v>453</v>
      </c>
      <c r="AN16" s="687"/>
    </row>
    <row r="17" spans="2:40" s="331" customFormat="1" ht="68.25" customHeight="1" x14ac:dyDescent="0.35">
      <c r="B17" s="318"/>
      <c r="C17" s="319"/>
      <c r="D17" s="319"/>
      <c r="E17" s="320" t="s">
        <v>176</v>
      </c>
      <c r="F17" s="320" t="s">
        <v>177</v>
      </c>
      <c r="G17" s="320" t="s">
        <v>393</v>
      </c>
      <c r="H17" s="441">
        <v>58</v>
      </c>
      <c r="I17" s="442" t="s">
        <v>315</v>
      </c>
      <c r="J17" s="443">
        <f>SUM(J18:J19)</f>
        <v>625000000</v>
      </c>
      <c r="K17" s="318">
        <v>0</v>
      </c>
      <c r="L17" s="318">
        <v>0</v>
      </c>
      <c r="M17" s="595">
        <v>0</v>
      </c>
      <c r="N17" s="318">
        <v>54</v>
      </c>
      <c r="O17" s="321" t="str">
        <f>I17</f>
        <v>Unit</v>
      </c>
      <c r="P17" s="322">
        <f>SUM(P18:P19)</f>
        <v>6850000</v>
      </c>
      <c r="Q17" s="323">
        <v>0</v>
      </c>
      <c r="R17" s="442" t="str">
        <f t="shared" ref="R17:R80" si="13">O17</f>
        <v>Unit</v>
      </c>
      <c r="S17" s="433">
        <f>SUM(S18:S19)</f>
        <v>0</v>
      </c>
      <c r="T17" s="318">
        <v>0</v>
      </c>
      <c r="U17" s="442" t="str">
        <f t="shared" ref="U17:U80" si="14">O17</f>
        <v>Unit</v>
      </c>
      <c r="V17" s="324"/>
      <c r="W17" s="318">
        <v>0</v>
      </c>
      <c r="X17" s="442" t="str">
        <f t="shared" ref="X17:X80" si="15">O17</f>
        <v>Unit</v>
      </c>
      <c r="Y17" s="325"/>
      <c r="Z17" s="318">
        <v>0</v>
      </c>
      <c r="AA17" s="444" t="str">
        <f t="shared" ref="AA17:AA80" si="16">O17</f>
        <v>Unit</v>
      </c>
      <c r="AB17" s="324">
        <f>SUM(AB18:AB19)</f>
        <v>0</v>
      </c>
      <c r="AC17" s="373">
        <f>Q17+T17+W17+Z17</f>
        <v>0</v>
      </c>
      <c r="AD17" s="326" t="str">
        <f t="shared" si="0"/>
        <v>Unit</v>
      </c>
      <c r="AE17" s="327">
        <f>SUM(AE18:AE19)</f>
        <v>0</v>
      </c>
      <c r="AF17" s="327">
        <f t="shared" si="6"/>
        <v>0</v>
      </c>
      <c r="AG17" s="327">
        <f t="shared" si="7"/>
        <v>0</v>
      </c>
      <c r="AH17" s="326">
        <f t="shared" si="8"/>
        <v>0</v>
      </c>
      <c r="AI17" s="326" t="str">
        <f t="shared" si="9"/>
        <v>Unit</v>
      </c>
      <c r="AJ17" s="328">
        <f t="shared" si="10"/>
        <v>0</v>
      </c>
      <c r="AK17" s="329">
        <f t="shared" si="11"/>
        <v>0</v>
      </c>
      <c r="AL17" s="330">
        <f t="shared" si="12"/>
        <v>0</v>
      </c>
      <c r="AM17" s="344" t="s">
        <v>453</v>
      </c>
      <c r="AN17" s="319"/>
    </row>
    <row r="18" spans="2:40" s="617" customFormat="1" ht="46.5" x14ac:dyDescent="0.35">
      <c r="B18" s="603"/>
      <c r="C18" s="604"/>
      <c r="D18" s="604"/>
      <c r="E18" s="605" t="s">
        <v>179</v>
      </c>
      <c r="F18" s="605" t="s">
        <v>180</v>
      </c>
      <c r="G18" s="605" t="s">
        <v>181</v>
      </c>
      <c r="H18" s="418">
        <v>2</v>
      </c>
      <c r="I18" s="606" t="s">
        <v>325</v>
      </c>
      <c r="J18" s="419">
        <v>525000000</v>
      </c>
      <c r="K18" s="607">
        <v>1</v>
      </c>
      <c r="L18" s="607" t="s">
        <v>325</v>
      </c>
      <c r="M18" s="608">
        <v>37846999</v>
      </c>
      <c r="N18" s="603">
        <v>1</v>
      </c>
      <c r="O18" s="606" t="str">
        <f t="shared" ref="O18:O46" si="17">I18</f>
        <v>unit</v>
      </c>
      <c r="P18" s="332">
        <v>6850000</v>
      </c>
      <c r="Q18" s="438">
        <v>0</v>
      </c>
      <c r="R18" s="609" t="str">
        <f t="shared" si="13"/>
        <v>unit</v>
      </c>
      <c r="S18" s="332">
        <v>0</v>
      </c>
      <c r="T18" s="438">
        <v>0</v>
      </c>
      <c r="U18" s="609" t="str">
        <f t="shared" si="14"/>
        <v>unit</v>
      </c>
      <c r="V18" s="334">
        <v>0</v>
      </c>
      <c r="W18" s="603"/>
      <c r="X18" s="609" t="str">
        <f t="shared" si="15"/>
        <v>unit</v>
      </c>
      <c r="Y18" s="610"/>
      <c r="Z18" s="603">
        <v>0</v>
      </c>
      <c r="AA18" s="611" t="str">
        <f t="shared" si="16"/>
        <v>unit</v>
      </c>
      <c r="AB18" s="334">
        <v>0</v>
      </c>
      <c r="AC18" s="335">
        <f>Q18+T18+W18+Z18</f>
        <v>0</v>
      </c>
      <c r="AD18" s="335" t="str">
        <f t="shared" si="0"/>
        <v>unit</v>
      </c>
      <c r="AE18" s="336">
        <f>S18+V18+Y18+AB18</f>
        <v>0</v>
      </c>
      <c r="AF18" s="612">
        <f t="shared" si="6"/>
        <v>0</v>
      </c>
      <c r="AG18" s="612">
        <f t="shared" si="7"/>
        <v>0</v>
      </c>
      <c r="AH18" s="613">
        <f t="shared" si="8"/>
        <v>1</v>
      </c>
      <c r="AI18" s="613" t="str">
        <f t="shared" si="9"/>
        <v>unit</v>
      </c>
      <c r="AJ18" s="614">
        <f t="shared" si="10"/>
        <v>37846999</v>
      </c>
      <c r="AK18" s="615">
        <f t="shared" si="11"/>
        <v>50</v>
      </c>
      <c r="AL18" s="616">
        <f t="shared" si="12"/>
        <v>7.2089521904761904</v>
      </c>
      <c r="AM18" s="621" t="s">
        <v>453</v>
      </c>
      <c r="AN18" s="604"/>
    </row>
    <row r="19" spans="2:40" s="617" customFormat="1" ht="62" x14ac:dyDescent="0.35">
      <c r="B19" s="603"/>
      <c r="C19" s="604"/>
      <c r="D19" s="604"/>
      <c r="E19" s="605" t="s">
        <v>182</v>
      </c>
      <c r="F19" s="605" t="s">
        <v>183</v>
      </c>
      <c r="G19" s="605" t="s">
        <v>184</v>
      </c>
      <c r="H19" s="418">
        <v>48</v>
      </c>
      <c r="I19" s="606" t="s">
        <v>312</v>
      </c>
      <c r="J19" s="419">
        <v>100000000</v>
      </c>
      <c r="K19" s="607">
        <v>3</v>
      </c>
      <c r="L19" s="607" t="s">
        <v>312</v>
      </c>
      <c r="M19" s="608">
        <v>17224350</v>
      </c>
      <c r="N19" s="603">
        <v>0</v>
      </c>
      <c r="O19" s="606" t="str">
        <f t="shared" si="17"/>
        <v>laporan</v>
      </c>
      <c r="P19" s="332">
        <v>0</v>
      </c>
      <c r="Q19" s="438">
        <v>0</v>
      </c>
      <c r="R19" s="609" t="str">
        <f t="shared" si="13"/>
        <v>laporan</v>
      </c>
      <c r="S19" s="334">
        <v>0</v>
      </c>
      <c r="T19" s="438">
        <v>0</v>
      </c>
      <c r="U19" s="609" t="str">
        <f t="shared" si="14"/>
        <v>laporan</v>
      </c>
      <c r="V19" s="402">
        <v>0</v>
      </c>
      <c r="W19" s="603"/>
      <c r="X19" s="609" t="str">
        <f t="shared" si="15"/>
        <v>laporan</v>
      </c>
      <c r="Y19" s="610">
        <v>0</v>
      </c>
      <c r="Z19" s="603">
        <v>0</v>
      </c>
      <c r="AA19" s="611" t="str">
        <f t="shared" si="16"/>
        <v>laporan</v>
      </c>
      <c r="AB19" s="334">
        <v>0</v>
      </c>
      <c r="AC19" s="335">
        <f>Q19+T19+W19+Z19</f>
        <v>0</v>
      </c>
      <c r="AD19" s="335" t="str">
        <f t="shared" si="0"/>
        <v>laporan</v>
      </c>
      <c r="AE19" s="336">
        <f>S19+V19+Y19+AB19</f>
        <v>0</v>
      </c>
      <c r="AF19" s="612" t="e">
        <f t="shared" si="6"/>
        <v>#DIV/0!</v>
      </c>
      <c r="AG19" s="612" t="e">
        <f t="shared" si="7"/>
        <v>#DIV/0!</v>
      </c>
      <c r="AH19" s="613">
        <f t="shared" si="8"/>
        <v>3</v>
      </c>
      <c r="AI19" s="613" t="str">
        <f t="shared" si="9"/>
        <v>laporan</v>
      </c>
      <c r="AJ19" s="614">
        <f t="shared" si="10"/>
        <v>17224350</v>
      </c>
      <c r="AK19" s="615">
        <f t="shared" si="11"/>
        <v>6.25</v>
      </c>
      <c r="AL19" s="616">
        <f t="shared" si="12"/>
        <v>17.224350000000001</v>
      </c>
      <c r="AM19" s="621" t="s">
        <v>453</v>
      </c>
      <c r="AN19" s="604"/>
    </row>
    <row r="20" spans="2:40" s="277" customFormat="1" ht="62" x14ac:dyDescent="0.35">
      <c r="B20" s="260">
        <v>2</v>
      </c>
      <c r="C20" s="261" t="s">
        <v>328</v>
      </c>
      <c r="D20" s="261" t="s">
        <v>329</v>
      </c>
      <c r="E20" s="262">
        <v>37661</v>
      </c>
      <c r="F20" s="263" t="s">
        <v>185</v>
      </c>
      <c r="G20" s="263" t="s">
        <v>387</v>
      </c>
      <c r="H20" s="383">
        <v>94.35</v>
      </c>
      <c r="I20" s="265" t="s">
        <v>330</v>
      </c>
      <c r="J20" s="266">
        <f>SUM(J23+J29)</f>
        <v>2282000000</v>
      </c>
      <c r="K20" s="590">
        <v>93.67</v>
      </c>
      <c r="L20" s="590" t="s">
        <v>330</v>
      </c>
      <c r="M20" s="589">
        <f>SUM(M21+M29)</f>
        <v>344566102</v>
      </c>
      <c r="N20" s="260">
        <v>93.68</v>
      </c>
      <c r="O20" s="265" t="str">
        <f t="shared" si="17"/>
        <v>angka</v>
      </c>
      <c r="P20" s="266">
        <f>SUM(P23+P29)</f>
        <v>122620000</v>
      </c>
      <c r="Q20" s="268"/>
      <c r="R20" s="265" t="str">
        <f t="shared" si="13"/>
        <v>angka</v>
      </c>
      <c r="S20" s="266">
        <f>SUM(S23+S29)</f>
        <v>0</v>
      </c>
      <c r="T20" s="260"/>
      <c r="U20" s="265" t="str">
        <f t="shared" si="14"/>
        <v>angka</v>
      </c>
      <c r="V20" s="266">
        <f>SUM(V23+V29)</f>
        <v>0</v>
      </c>
      <c r="W20" s="260"/>
      <c r="X20" s="265" t="str">
        <f t="shared" si="15"/>
        <v>angka</v>
      </c>
      <c r="Y20" s="266">
        <f>SUM(Y23+Y29)</f>
        <v>0</v>
      </c>
      <c r="Z20" s="260">
        <v>0</v>
      </c>
      <c r="AA20" s="260" t="str">
        <f t="shared" si="16"/>
        <v>angka</v>
      </c>
      <c r="AB20" s="266">
        <f>SUM(AB23+AB29)</f>
        <v>0</v>
      </c>
      <c r="AC20" s="272">
        <f>Q20+T20+W20+Z20</f>
        <v>0</v>
      </c>
      <c r="AD20" s="272" t="str">
        <f t="shared" si="0"/>
        <v>angka</v>
      </c>
      <c r="AE20" s="266">
        <f>SUM(AE23+AE29)</f>
        <v>0</v>
      </c>
      <c r="AF20" s="273">
        <f t="shared" si="6"/>
        <v>0</v>
      </c>
      <c r="AG20" s="273">
        <f t="shared" si="7"/>
        <v>0</v>
      </c>
      <c r="AH20" s="272">
        <f t="shared" si="8"/>
        <v>93.67</v>
      </c>
      <c r="AI20" s="272" t="str">
        <f t="shared" si="9"/>
        <v>angka</v>
      </c>
      <c r="AJ20" s="274">
        <f t="shared" si="10"/>
        <v>344566102</v>
      </c>
      <c r="AK20" s="275">
        <f t="shared" si="11"/>
        <v>99.27927927927928</v>
      </c>
      <c r="AL20" s="276">
        <f t="shared" si="12"/>
        <v>15.099303330411921</v>
      </c>
      <c r="AM20" s="261" t="s">
        <v>453</v>
      </c>
      <c r="AN20" s="270"/>
    </row>
    <row r="21" spans="2:40" s="701" customFormat="1" ht="31" x14ac:dyDescent="0.35">
      <c r="B21" s="702"/>
      <c r="C21" s="703"/>
      <c r="D21" s="704"/>
      <c r="E21" s="705" t="s">
        <v>186</v>
      </c>
      <c r="F21" s="706" t="s">
        <v>187</v>
      </c>
      <c r="G21" s="685" t="s">
        <v>332</v>
      </c>
      <c r="H21" s="707"/>
      <c r="I21" s="690"/>
      <c r="J21" s="708"/>
      <c r="K21" s="683">
        <v>6771.37</v>
      </c>
      <c r="L21" s="683" t="s">
        <v>432</v>
      </c>
      <c r="M21" s="709">
        <f>SUM(M25:M28)</f>
        <v>218780752</v>
      </c>
      <c r="N21" s="683">
        <v>3160</v>
      </c>
      <c r="O21" s="683" t="s">
        <v>432</v>
      </c>
      <c r="P21" s="708"/>
      <c r="Q21" s="692"/>
      <c r="R21" s="690" t="str">
        <f t="shared" si="13"/>
        <v xml:space="preserve">kkal/kap/hr </v>
      </c>
      <c r="S21" s="708"/>
      <c r="T21" s="683"/>
      <c r="U21" s="690" t="str">
        <f t="shared" si="14"/>
        <v xml:space="preserve">kkal/kap/hr </v>
      </c>
      <c r="V21" s="708"/>
      <c r="W21" s="683"/>
      <c r="X21" s="690" t="str">
        <f t="shared" si="15"/>
        <v xml:space="preserve">kkal/kap/hr </v>
      </c>
      <c r="Y21" s="708"/>
      <c r="Z21" s="683"/>
      <c r="AA21" s="683" t="str">
        <f t="shared" si="16"/>
        <v xml:space="preserve">kkal/kap/hr </v>
      </c>
      <c r="AB21" s="708"/>
      <c r="AC21" s="696"/>
      <c r="AD21" s="696"/>
      <c r="AE21" s="708"/>
      <c r="AF21" s="697">
        <f t="shared" si="6"/>
        <v>0</v>
      </c>
      <c r="AG21" s="697" t="e">
        <f t="shared" si="7"/>
        <v>#DIV/0!</v>
      </c>
      <c r="AH21" s="696">
        <f t="shared" si="8"/>
        <v>6771.37</v>
      </c>
      <c r="AI21" s="696">
        <f t="shared" si="9"/>
        <v>0</v>
      </c>
      <c r="AJ21" s="698">
        <f t="shared" si="10"/>
        <v>218780752</v>
      </c>
      <c r="AK21" s="699" t="e">
        <f t="shared" si="11"/>
        <v>#DIV/0!</v>
      </c>
      <c r="AL21" s="700" t="e">
        <f t="shared" si="12"/>
        <v>#DIV/0!</v>
      </c>
      <c r="AM21" s="751" t="s">
        <v>453</v>
      </c>
      <c r="AN21" s="687"/>
    </row>
    <row r="22" spans="2:40" s="701" customFormat="1" ht="31" x14ac:dyDescent="0.35">
      <c r="B22" s="702"/>
      <c r="C22" s="703"/>
      <c r="D22" s="704"/>
      <c r="E22" s="710"/>
      <c r="F22" s="711"/>
      <c r="G22" s="685" t="s">
        <v>331</v>
      </c>
      <c r="H22" s="707"/>
      <c r="I22" s="690"/>
      <c r="J22" s="708"/>
      <c r="K22" s="683">
        <v>162.49</v>
      </c>
      <c r="L22" s="683" t="s">
        <v>333</v>
      </c>
      <c r="M22" s="712"/>
      <c r="N22" s="683">
        <v>76</v>
      </c>
      <c r="O22" s="683" t="s">
        <v>333</v>
      </c>
      <c r="P22" s="708"/>
      <c r="Q22" s="692"/>
      <c r="R22" s="690" t="str">
        <f t="shared" si="13"/>
        <v>gr/kap/hr</v>
      </c>
      <c r="S22" s="708"/>
      <c r="T22" s="683"/>
      <c r="U22" s="690" t="str">
        <f t="shared" si="14"/>
        <v>gr/kap/hr</v>
      </c>
      <c r="V22" s="708"/>
      <c r="W22" s="683"/>
      <c r="X22" s="690" t="str">
        <f t="shared" si="15"/>
        <v>gr/kap/hr</v>
      </c>
      <c r="Y22" s="708"/>
      <c r="Z22" s="683"/>
      <c r="AA22" s="683" t="str">
        <f t="shared" si="16"/>
        <v>gr/kap/hr</v>
      </c>
      <c r="AB22" s="708"/>
      <c r="AC22" s="696"/>
      <c r="AD22" s="696"/>
      <c r="AE22" s="708"/>
      <c r="AF22" s="697">
        <f t="shared" si="6"/>
        <v>0</v>
      </c>
      <c r="AG22" s="697" t="e">
        <f t="shared" si="7"/>
        <v>#DIV/0!</v>
      </c>
      <c r="AH22" s="696">
        <f t="shared" si="8"/>
        <v>162.49</v>
      </c>
      <c r="AI22" s="696">
        <f t="shared" si="9"/>
        <v>0</v>
      </c>
      <c r="AJ22" s="698">
        <f t="shared" si="10"/>
        <v>0</v>
      </c>
      <c r="AK22" s="699" t="e">
        <f t="shared" si="11"/>
        <v>#DIV/0!</v>
      </c>
      <c r="AL22" s="700" t="e">
        <f t="shared" si="12"/>
        <v>#DIV/0!</v>
      </c>
      <c r="AM22" s="751" t="s">
        <v>453</v>
      </c>
      <c r="AN22" s="687"/>
    </row>
    <row r="23" spans="2:40" s="331" customFormat="1" ht="33.65" customHeight="1" x14ac:dyDescent="0.35">
      <c r="B23" s="473"/>
      <c r="C23" s="576"/>
      <c r="D23" s="578"/>
      <c r="E23" s="471" t="s">
        <v>186</v>
      </c>
      <c r="F23" s="570" t="s">
        <v>187</v>
      </c>
      <c r="G23" s="320" t="s">
        <v>394</v>
      </c>
      <c r="H23" s="445">
        <v>100</v>
      </c>
      <c r="I23" s="442" t="s">
        <v>309</v>
      </c>
      <c r="J23" s="572">
        <f>SUM(J25:J28)</f>
        <v>927000000</v>
      </c>
      <c r="K23" s="318">
        <v>0</v>
      </c>
      <c r="L23" s="318" t="s">
        <v>309</v>
      </c>
      <c r="M23" s="596">
        <v>0</v>
      </c>
      <c r="N23" s="318">
        <v>100</v>
      </c>
      <c r="O23" s="442" t="s">
        <v>309</v>
      </c>
      <c r="P23" s="530">
        <f>SUM(P25:P28)</f>
        <v>67243000</v>
      </c>
      <c r="Q23" s="323"/>
      <c r="R23" s="442" t="str">
        <f t="shared" si="13"/>
        <v>%</v>
      </c>
      <c r="S23" s="532">
        <f>SUM(S25:S28)</f>
        <v>0</v>
      </c>
      <c r="T23" s="318"/>
      <c r="U23" s="442" t="str">
        <f t="shared" si="14"/>
        <v>%</v>
      </c>
      <c r="V23" s="532">
        <f>SUM(V25:V28)</f>
        <v>0</v>
      </c>
      <c r="W23" s="318"/>
      <c r="X23" s="442" t="str">
        <f t="shared" si="15"/>
        <v>%</v>
      </c>
      <c r="Y23" s="532">
        <f>SUM(Y25:Y28)</f>
        <v>0</v>
      </c>
      <c r="Z23" s="318">
        <v>0</v>
      </c>
      <c r="AA23" s="444" t="str">
        <f t="shared" si="16"/>
        <v>%</v>
      </c>
      <c r="AB23" s="532">
        <f>SUM(AB25:AB28)</f>
        <v>0</v>
      </c>
      <c r="AC23" s="318">
        <v>6771.37</v>
      </c>
      <c r="AD23" s="326">
        <v>0</v>
      </c>
      <c r="AE23" s="532">
        <f>SUM(AE25:AE28)</f>
        <v>0</v>
      </c>
      <c r="AF23" s="327">
        <f t="shared" si="6"/>
        <v>6771.37</v>
      </c>
      <c r="AG23" s="327">
        <f t="shared" si="7"/>
        <v>0</v>
      </c>
      <c r="AH23" s="326">
        <f t="shared" si="8"/>
        <v>6771.37</v>
      </c>
      <c r="AI23" s="326" t="str">
        <f t="shared" si="9"/>
        <v>%</v>
      </c>
      <c r="AJ23" s="328">
        <f t="shared" si="10"/>
        <v>0</v>
      </c>
      <c r="AK23" s="329">
        <f t="shared" si="11"/>
        <v>6771.37</v>
      </c>
      <c r="AL23" s="330">
        <f t="shared" si="12"/>
        <v>0</v>
      </c>
      <c r="AM23" s="752" t="s">
        <v>453</v>
      </c>
      <c r="AN23" s="319"/>
    </row>
    <row r="24" spans="2:40" s="331" customFormat="1" ht="33.65" customHeight="1" x14ac:dyDescent="0.35">
      <c r="B24" s="473"/>
      <c r="C24" s="577"/>
      <c r="D24" s="579"/>
      <c r="E24" s="472"/>
      <c r="F24" s="571"/>
      <c r="G24" s="320" t="s">
        <v>395</v>
      </c>
      <c r="H24" s="445">
        <v>100</v>
      </c>
      <c r="I24" s="442" t="s">
        <v>309</v>
      </c>
      <c r="J24" s="573"/>
      <c r="K24" s="318">
        <v>0</v>
      </c>
      <c r="L24" s="318" t="s">
        <v>309</v>
      </c>
      <c r="M24" s="597"/>
      <c r="N24" s="318">
        <v>100</v>
      </c>
      <c r="O24" s="442" t="s">
        <v>309</v>
      </c>
      <c r="P24" s="531"/>
      <c r="Q24" s="323"/>
      <c r="R24" s="442" t="str">
        <f t="shared" si="13"/>
        <v>%</v>
      </c>
      <c r="S24" s="533"/>
      <c r="T24" s="318"/>
      <c r="U24" s="442" t="str">
        <f t="shared" si="14"/>
        <v>%</v>
      </c>
      <c r="V24" s="533"/>
      <c r="W24" s="318"/>
      <c r="X24" s="442" t="str">
        <f t="shared" si="15"/>
        <v>%</v>
      </c>
      <c r="Y24" s="533"/>
      <c r="Z24" s="318">
        <v>0</v>
      </c>
      <c r="AA24" s="444" t="str">
        <f t="shared" si="16"/>
        <v>%</v>
      </c>
      <c r="AB24" s="533"/>
      <c r="AC24" s="318">
        <v>162.49</v>
      </c>
      <c r="AD24" s="326">
        <v>0</v>
      </c>
      <c r="AE24" s="533"/>
      <c r="AF24" s="327">
        <f t="shared" si="6"/>
        <v>162.49</v>
      </c>
      <c r="AG24" s="327" t="e">
        <f t="shared" si="7"/>
        <v>#DIV/0!</v>
      </c>
      <c r="AH24" s="326">
        <f t="shared" si="8"/>
        <v>162.49</v>
      </c>
      <c r="AI24" s="326" t="str">
        <f t="shared" si="9"/>
        <v>%</v>
      </c>
      <c r="AJ24" s="328">
        <f t="shared" si="10"/>
        <v>0</v>
      </c>
      <c r="AK24" s="329">
        <f t="shared" si="11"/>
        <v>162.49</v>
      </c>
      <c r="AL24" s="330" t="e">
        <f t="shared" si="12"/>
        <v>#DIV/0!</v>
      </c>
      <c r="AM24" s="752" t="s">
        <v>453</v>
      </c>
      <c r="AN24" s="319"/>
    </row>
    <row r="25" spans="2:40" s="617" customFormat="1" ht="46.5" customHeight="1" x14ac:dyDescent="0.35">
      <c r="B25" s="603"/>
      <c r="C25" s="604"/>
      <c r="D25" s="604"/>
      <c r="E25" s="605" t="s">
        <v>188</v>
      </c>
      <c r="F25" s="605" t="s">
        <v>189</v>
      </c>
      <c r="G25" s="605" t="s">
        <v>190</v>
      </c>
      <c r="H25" s="418">
        <v>5</v>
      </c>
      <c r="I25" s="606" t="s">
        <v>312</v>
      </c>
      <c r="J25" s="419">
        <v>440000000</v>
      </c>
      <c r="K25" s="607">
        <v>1</v>
      </c>
      <c r="L25" s="607" t="s">
        <v>312</v>
      </c>
      <c r="M25" s="608">
        <v>36649100</v>
      </c>
      <c r="N25" s="603">
        <v>1</v>
      </c>
      <c r="O25" s="606" t="str">
        <f t="shared" si="17"/>
        <v>laporan</v>
      </c>
      <c r="P25" s="332">
        <v>15000000</v>
      </c>
      <c r="Q25" s="438">
        <v>0</v>
      </c>
      <c r="R25" s="609" t="str">
        <f t="shared" si="13"/>
        <v>laporan</v>
      </c>
      <c r="S25" s="618">
        <v>0</v>
      </c>
      <c r="T25" s="438">
        <v>0</v>
      </c>
      <c r="U25" s="609" t="str">
        <f t="shared" si="14"/>
        <v>laporan</v>
      </c>
      <c r="V25" s="618">
        <v>0</v>
      </c>
      <c r="W25" s="438">
        <v>0</v>
      </c>
      <c r="X25" s="609" t="str">
        <f t="shared" si="15"/>
        <v>laporan</v>
      </c>
      <c r="Y25" s="618">
        <v>0</v>
      </c>
      <c r="Z25" s="438">
        <v>0</v>
      </c>
      <c r="AA25" s="611" t="str">
        <f t="shared" si="16"/>
        <v>laporan</v>
      </c>
      <c r="AB25" s="618">
        <v>0</v>
      </c>
      <c r="AC25" s="335">
        <f>Q25+T25+W25+Z25</f>
        <v>0</v>
      </c>
      <c r="AD25" s="335" t="str">
        <f t="shared" si="0"/>
        <v>laporan</v>
      </c>
      <c r="AE25" s="336">
        <f t="shared" ref="AE25:AE46" si="18">S25+V25+Y25+AB25</f>
        <v>0</v>
      </c>
      <c r="AF25" s="612">
        <f t="shared" si="6"/>
        <v>0</v>
      </c>
      <c r="AG25" s="612">
        <f t="shared" si="7"/>
        <v>0</v>
      </c>
      <c r="AH25" s="613">
        <f t="shared" si="8"/>
        <v>1</v>
      </c>
      <c r="AI25" s="613" t="str">
        <f t="shared" si="9"/>
        <v>laporan</v>
      </c>
      <c r="AJ25" s="614">
        <f t="shared" si="10"/>
        <v>36649100</v>
      </c>
      <c r="AK25" s="615">
        <f t="shared" si="11"/>
        <v>20</v>
      </c>
      <c r="AL25" s="616">
        <f t="shared" si="12"/>
        <v>8.3293409090909076</v>
      </c>
      <c r="AM25" s="621" t="s">
        <v>453</v>
      </c>
      <c r="AN25" s="604"/>
    </row>
    <row r="26" spans="2:40" s="617" customFormat="1" ht="80.25" customHeight="1" x14ac:dyDescent="0.35">
      <c r="B26" s="603"/>
      <c r="C26" s="604"/>
      <c r="D26" s="604"/>
      <c r="E26" s="605" t="s">
        <v>191</v>
      </c>
      <c r="F26" s="605" t="s">
        <v>396</v>
      </c>
      <c r="G26" s="605" t="s">
        <v>397</v>
      </c>
      <c r="H26" s="418">
        <v>58</v>
      </c>
      <c r="I26" s="606" t="s">
        <v>325</v>
      </c>
      <c r="J26" s="419">
        <v>220000000</v>
      </c>
      <c r="K26" s="607">
        <v>50</v>
      </c>
      <c r="L26" s="607" t="s">
        <v>325</v>
      </c>
      <c r="M26" s="608">
        <v>153892750</v>
      </c>
      <c r="N26" s="603">
        <v>53</v>
      </c>
      <c r="O26" s="606" t="str">
        <f t="shared" si="17"/>
        <v>unit</v>
      </c>
      <c r="P26" s="332">
        <v>13175000</v>
      </c>
      <c r="Q26" s="438">
        <v>0</v>
      </c>
      <c r="R26" s="609" t="str">
        <f t="shared" si="13"/>
        <v>unit</v>
      </c>
      <c r="S26" s="618">
        <v>0</v>
      </c>
      <c r="T26" s="438">
        <v>0</v>
      </c>
      <c r="U26" s="609" t="str">
        <f t="shared" si="14"/>
        <v>unit</v>
      </c>
      <c r="V26" s="618">
        <v>0</v>
      </c>
      <c r="W26" s="438">
        <v>0</v>
      </c>
      <c r="X26" s="609" t="str">
        <f t="shared" si="15"/>
        <v>unit</v>
      </c>
      <c r="Y26" s="618">
        <v>0</v>
      </c>
      <c r="Z26" s="438">
        <v>0</v>
      </c>
      <c r="AA26" s="611" t="str">
        <f t="shared" si="16"/>
        <v>unit</v>
      </c>
      <c r="AB26" s="618">
        <v>0</v>
      </c>
      <c r="AC26" s="335">
        <f>Q26+T26+W26+Z26</f>
        <v>0</v>
      </c>
      <c r="AD26" s="335" t="str">
        <f t="shared" si="0"/>
        <v>unit</v>
      </c>
      <c r="AE26" s="336">
        <f t="shared" si="18"/>
        <v>0</v>
      </c>
      <c r="AF26" s="612">
        <f t="shared" si="6"/>
        <v>0</v>
      </c>
      <c r="AG26" s="612">
        <f t="shared" si="7"/>
        <v>0</v>
      </c>
      <c r="AH26" s="613">
        <f t="shared" si="8"/>
        <v>50</v>
      </c>
      <c r="AI26" s="613" t="str">
        <f t="shared" si="9"/>
        <v>unit</v>
      </c>
      <c r="AJ26" s="614">
        <f t="shared" si="10"/>
        <v>153892750</v>
      </c>
      <c r="AK26" s="615">
        <f t="shared" si="11"/>
        <v>86.206896551724128</v>
      </c>
      <c r="AL26" s="616">
        <f t="shared" si="12"/>
        <v>69.951250000000002</v>
      </c>
      <c r="AM26" s="621" t="s">
        <v>453</v>
      </c>
      <c r="AN26" s="604"/>
    </row>
    <row r="27" spans="2:40" s="617" customFormat="1" ht="70.5" customHeight="1" x14ac:dyDescent="0.35">
      <c r="B27" s="603"/>
      <c r="C27" s="604"/>
      <c r="D27" s="604"/>
      <c r="E27" s="605" t="s">
        <v>194</v>
      </c>
      <c r="F27" s="605" t="s">
        <v>195</v>
      </c>
      <c r="G27" s="605" t="s">
        <v>196</v>
      </c>
      <c r="H27" s="418">
        <v>1825</v>
      </c>
      <c r="I27" s="606" t="s">
        <v>312</v>
      </c>
      <c r="J27" s="419">
        <v>167000000</v>
      </c>
      <c r="K27" s="607">
        <v>30</v>
      </c>
      <c r="L27" s="607" t="s">
        <v>312</v>
      </c>
      <c r="M27" s="608">
        <v>15000000</v>
      </c>
      <c r="N27" s="603">
        <v>365</v>
      </c>
      <c r="O27" s="606" t="str">
        <f t="shared" si="17"/>
        <v>laporan</v>
      </c>
      <c r="P27" s="332">
        <v>30000000</v>
      </c>
      <c r="Q27" s="438">
        <v>0</v>
      </c>
      <c r="R27" s="609" t="str">
        <f t="shared" si="13"/>
        <v>laporan</v>
      </c>
      <c r="S27" s="618">
        <v>0</v>
      </c>
      <c r="T27" s="438">
        <v>0</v>
      </c>
      <c r="U27" s="609" t="str">
        <f t="shared" si="14"/>
        <v>laporan</v>
      </c>
      <c r="V27" s="618">
        <v>0</v>
      </c>
      <c r="W27" s="438">
        <v>0</v>
      </c>
      <c r="X27" s="609" t="str">
        <f t="shared" si="15"/>
        <v>laporan</v>
      </c>
      <c r="Y27" s="618">
        <v>0</v>
      </c>
      <c r="Z27" s="438">
        <v>0</v>
      </c>
      <c r="AA27" s="611" t="str">
        <f t="shared" si="16"/>
        <v>laporan</v>
      </c>
      <c r="AB27" s="618">
        <v>0</v>
      </c>
      <c r="AC27" s="335">
        <f>Q27+T27+W27+Z27</f>
        <v>0</v>
      </c>
      <c r="AD27" s="335" t="str">
        <f t="shared" si="0"/>
        <v>laporan</v>
      </c>
      <c r="AE27" s="336">
        <f t="shared" si="18"/>
        <v>0</v>
      </c>
      <c r="AF27" s="612">
        <f t="shared" si="6"/>
        <v>0</v>
      </c>
      <c r="AG27" s="612">
        <f t="shared" si="7"/>
        <v>0</v>
      </c>
      <c r="AH27" s="613">
        <f t="shared" si="8"/>
        <v>30</v>
      </c>
      <c r="AI27" s="613" t="str">
        <f t="shared" si="9"/>
        <v>laporan</v>
      </c>
      <c r="AJ27" s="614">
        <f t="shared" si="10"/>
        <v>15000000</v>
      </c>
      <c r="AK27" s="615">
        <f t="shared" si="11"/>
        <v>1.6438356164383561</v>
      </c>
      <c r="AL27" s="616">
        <f t="shared" si="12"/>
        <v>8.9820359281437128</v>
      </c>
      <c r="AM27" s="621" t="s">
        <v>453</v>
      </c>
      <c r="AN27" s="604"/>
    </row>
    <row r="28" spans="2:40" s="617" customFormat="1" ht="56.25" customHeight="1" x14ac:dyDescent="0.35">
      <c r="B28" s="603"/>
      <c r="C28" s="604"/>
      <c r="D28" s="604"/>
      <c r="E28" s="605" t="s">
        <v>197</v>
      </c>
      <c r="F28" s="605" t="s">
        <v>198</v>
      </c>
      <c r="G28" s="619" t="s">
        <v>233</v>
      </c>
      <c r="H28" s="418">
        <v>150</v>
      </c>
      <c r="I28" s="606" t="s">
        <v>308</v>
      </c>
      <c r="J28" s="419">
        <v>100000000</v>
      </c>
      <c r="K28" s="607">
        <v>13</v>
      </c>
      <c r="L28" s="607" t="s">
        <v>308</v>
      </c>
      <c r="M28" s="608">
        <v>13238902</v>
      </c>
      <c r="N28" s="603">
        <v>13</v>
      </c>
      <c r="O28" s="606" t="str">
        <f t="shared" si="17"/>
        <v>dokumen</v>
      </c>
      <c r="P28" s="332">
        <v>9068000</v>
      </c>
      <c r="Q28" s="438">
        <v>0</v>
      </c>
      <c r="R28" s="609" t="str">
        <f t="shared" si="13"/>
        <v>dokumen</v>
      </c>
      <c r="S28" s="618">
        <v>0</v>
      </c>
      <c r="T28" s="438">
        <v>0</v>
      </c>
      <c r="U28" s="609" t="str">
        <f t="shared" si="14"/>
        <v>dokumen</v>
      </c>
      <c r="V28" s="618">
        <v>0</v>
      </c>
      <c r="W28" s="438">
        <v>0</v>
      </c>
      <c r="X28" s="609" t="str">
        <f t="shared" si="15"/>
        <v>dokumen</v>
      </c>
      <c r="Y28" s="618">
        <v>0</v>
      </c>
      <c r="Z28" s="438">
        <v>0</v>
      </c>
      <c r="AA28" s="611" t="str">
        <f t="shared" si="16"/>
        <v>dokumen</v>
      </c>
      <c r="AB28" s="618">
        <v>0</v>
      </c>
      <c r="AC28" s="335">
        <f>Q28+T28+W28+Z28</f>
        <v>0</v>
      </c>
      <c r="AD28" s="335" t="str">
        <f t="shared" si="0"/>
        <v>dokumen</v>
      </c>
      <c r="AE28" s="336">
        <f t="shared" si="18"/>
        <v>0</v>
      </c>
      <c r="AF28" s="612">
        <f t="shared" si="6"/>
        <v>0</v>
      </c>
      <c r="AG28" s="612">
        <f t="shared" si="7"/>
        <v>0</v>
      </c>
      <c r="AH28" s="613">
        <f t="shared" si="8"/>
        <v>13</v>
      </c>
      <c r="AI28" s="613" t="str">
        <f t="shared" si="9"/>
        <v>dokumen</v>
      </c>
      <c r="AJ28" s="614">
        <f t="shared" si="10"/>
        <v>13238902</v>
      </c>
      <c r="AK28" s="615">
        <f t="shared" si="11"/>
        <v>8.6666666666666679</v>
      </c>
      <c r="AL28" s="616">
        <f t="shared" si="12"/>
        <v>13.238902</v>
      </c>
      <c r="AM28" s="621" t="s">
        <v>453</v>
      </c>
      <c r="AN28" s="604"/>
    </row>
    <row r="29" spans="2:40" s="331" customFormat="1" ht="42.75" customHeight="1" x14ac:dyDescent="0.35">
      <c r="B29" s="318"/>
      <c r="C29" s="337"/>
      <c r="D29" s="340"/>
      <c r="E29" s="471" t="s">
        <v>199</v>
      </c>
      <c r="F29" s="570" t="s">
        <v>200</v>
      </c>
      <c r="G29" s="320" t="s">
        <v>336</v>
      </c>
      <c r="H29" s="441">
        <v>2000</v>
      </c>
      <c r="I29" s="442" t="s">
        <v>334</v>
      </c>
      <c r="J29" s="572">
        <f>SUM(J31:J32)</f>
        <v>1355000000</v>
      </c>
      <c r="K29" s="318">
        <v>2051.34</v>
      </c>
      <c r="L29" s="318" t="s">
        <v>334</v>
      </c>
      <c r="M29" s="596">
        <f>SUM(M31:M32)</f>
        <v>125785350</v>
      </c>
      <c r="N29" s="338">
        <v>1875</v>
      </c>
      <c r="O29" s="321" t="str">
        <f t="shared" si="17"/>
        <v>kkal/kap /hr</v>
      </c>
      <c r="P29" s="530">
        <f>SUM(P31:P32)</f>
        <v>55377000</v>
      </c>
      <c r="Q29" s="323"/>
      <c r="R29" s="442" t="str">
        <f t="shared" si="13"/>
        <v>kkal/kap /hr</v>
      </c>
      <c r="S29" s="532">
        <f>SUM(S31:S32)</f>
        <v>0</v>
      </c>
      <c r="T29" s="318"/>
      <c r="U29" s="442" t="str">
        <f t="shared" si="14"/>
        <v>kkal/kap /hr</v>
      </c>
      <c r="V29" s="530">
        <f>SUM(V31:V32)</f>
        <v>0</v>
      </c>
      <c r="W29" s="318"/>
      <c r="X29" s="442" t="str">
        <f t="shared" si="15"/>
        <v>kkal/kap /hr</v>
      </c>
      <c r="Y29" s="532">
        <f>SUM(Y31:Y32)</f>
        <v>0</v>
      </c>
      <c r="Z29" s="450"/>
      <c r="AA29" s="444" t="str">
        <f t="shared" si="16"/>
        <v>kkal/kap /hr</v>
      </c>
      <c r="AB29" s="530">
        <f>SUM(AB31:AB32)</f>
        <v>0</v>
      </c>
      <c r="AC29" s="450">
        <v>2051.34</v>
      </c>
      <c r="AD29" s="326" t="str">
        <f t="shared" si="0"/>
        <v>kkal/kap /hr</v>
      </c>
      <c r="AE29" s="327">
        <f t="shared" si="18"/>
        <v>0</v>
      </c>
      <c r="AF29" s="327">
        <f t="shared" si="6"/>
        <v>109.40480000000001</v>
      </c>
      <c r="AG29" s="327">
        <f t="shared" si="7"/>
        <v>0</v>
      </c>
      <c r="AH29" s="326">
        <f t="shared" si="8"/>
        <v>4102.68</v>
      </c>
      <c r="AI29" s="326" t="str">
        <f t="shared" si="9"/>
        <v>kkal/kap /hr</v>
      </c>
      <c r="AJ29" s="328">
        <f t="shared" si="10"/>
        <v>125785350</v>
      </c>
      <c r="AK29" s="329">
        <f t="shared" si="11"/>
        <v>205.13400000000001</v>
      </c>
      <c r="AL29" s="330">
        <f t="shared" si="12"/>
        <v>9.2830516605166054</v>
      </c>
      <c r="AM29" s="344" t="s">
        <v>453</v>
      </c>
      <c r="AN29" s="319"/>
    </row>
    <row r="30" spans="2:40" s="331" customFormat="1" ht="46.5" customHeight="1" x14ac:dyDescent="0.35">
      <c r="B30" s="318"/>
      <c r="C30" s="339"/>
      <c r="D30" s="341"/>
      <c r="E30" s="472"/>
      <c r="F30" s="571"/>
      <c r="G30" s="320" t="s">
        <v>335</v>
      </c>
      <c r="H30" s="445">
        <v>57.5</v>
      </c>
      <c r="I30" s="442" t="s">
        <v>333</v>
      </c>
      <c r="J30" s="573"/>
      <c r="K30" s="318">
        <v>69.7</v>
      </c>
      <c r="L30" s="318" t="s">
        <v>333</v>
      </c>
      <c r="M30" s="597"/>
      <c r="N30" s="318">
        <v>57.5</v>
      </c>
      <c r="O30" s="321" t="str">
        <f t="shared" si="17"/>
        <v>gr/kap/hr</v>
      </c>
      <c r="P30" s="531"/>
      <c r="Q30" s="323"/>
      <c r="R30" s="442" t="str">
        <f t="shared" si="13"/>
        <v>gr/kap/hr</v>
      </c>
      <c r="S30" s="533"/>
      <c r="T30" s="318"/>
      <c r="U30" s="442" t="str">
        <f t="shared" si="14"/>
        <v>gr/kap/hr</v>
      </c>
      <c r="V30" s="531"/>
      <c r="W30" s="318"/>
      <c r="X30" s="442" t="str">
        <f t="shared" si="15"/>
        <v>gr/kap/hr</v>
      </c>
      <c r="Y30" s="533"/>
      <c r="Z30" s="318"/>
      <c r="AA30" s="444" t="str">
        <f t="shared" si="16"/>
        <v>gr/kap/hr</v>
      </c>
      <c r="AB30" s="531"/>
      <c r="AC30" s="318">
        <v>69.7</v>
      </c>
      <c r="AD30" s="326" t="str">
        <f t="shared" si="0"/>
        <v>gr/kap/hr</v>
      </c>
      <c r="AE30" s="327">
        <f t="shared" si="18"/>
        <v>0</v>
      </c>
      <c r="AF30" s="327">
        <f t="shared" si="6"/>
        <v>121.21739130434783</v>
      </c>
      <c r="AG30" s="327" t="e">
        <f t="shared" si="7"/>
        <v>#DIV/0!</v>
      </c>
      <c r="AH30" s="326">
        <f t="shared" si="8"/>
        <v>139.4</v>
      </c>
      <c r="AI30" s="326" t="str">
        <f t="shared" si="9"/>
        <v>gr/kap/hr</v>
      </c>
      <c r="AJ30" s="328">
        <f t="shared" si="10"/>
        <v>0</v>
      </c>
      <c r="AK30" s="329">
        <f t="shared" si="11"/>
        <v>242.43478260869566</v>
      </c>
      <c r="AL30" s="330" t="e">
        <f t="shared" si="12"/>
        <v>#DIV/0!</v>
      </c>
      <c r="AM30" s="344" t="s">
        <v>453</v>
      </c>
      <c r="AN30" s="319"/>
    </row>
    <row r="31" spans="2:40" s="617" customFormat="1" ht="42" customHeight="1" x14ac:dyDescent="0.35">
      <c r="B31" s="603"/>
      <c r="C31" s="604"/>
      <c r="D31" s="604"/>
      <c r="E31" s="605" t="s">
        <v>201</v>
      </c>
      <c r="F31" s="605" t="s">
        <v>202</v>
      </c>
      <c r="G31" s="619" t="s">
        <v>234</v>
      </c>
      <c r="H31" s="418">
        <v>5</v>
      </c>
      <c r="I31" s="606" t="s">
        <v>308</v>
      </c>
      <c r="J31" s="419">
        <v>105000000</v>
      </c>
      <c r="K31" s="607">
        <v>1</v>
      </c>
      <c r="L31" s="607" t="s">
        <v>308</v>
      </c>
      <c r="M31" s="608">
        <v>15796250</v>
      </c>
      <c r="N31" s="603">
        <v>1</v>
      </c>
      <c r="O31" s="606" t="str">
        <f t="shared" si="17"/>
        <v>dokumen</v>
      </c>
      <c r="P31" s="332">
        <v>5877000</v>
      </c>
      <c r="Q31" s="333"/>
      <c r="R31" s="609" t="str">
        <f t="shared" si="13"/>
        <v>dokumen</v>
      </c>
      <c r="S31" s="618">
        <v>0</v>
      </c>
      <c r="T31" s="438">
        <v>0</v>
      </c>
      <c r="U31" s="609" t="str">
        <f t="shared" si="14"/>
        <v>dokumen</v>
      </c>
      <c r="V31" s="334"/>
      <c r="W31" s="603"/>
      <c r="X31" s="609" t="str">
        <f t="shared" si="15"/>
        <v>dokumen</v>
      </c>
      <c r="Y31" s="334"/>
      <c r="Z31" s="603"/>
      <c r="AA31" s="611" t="str">
        <f t="shared" si="16"/>
        <v>dokumen</v>
      </c>
      <c r="AB31" s="334"/>
      <c r="AC31" s="335">
        <f t="shared" ref="AC31:AC46" si="19">Q31+T31+W31+Z31</f>
        <v>0</v>
      </c>
      <c r="AD31" s="335" t="str">
        <f t="shared" si="0"/>
        <v>dokumen</v>
      </c>
      <c r="AE31" s="336">
        <f t="shared" si="18"/>
        <v>0</v>
      </c>
      <c r="AF31" s="612">
        <f t="shared" si="6"/>
        <v>0</v>
      </c>
      <c r="AG31" s="612">
        <f t="shared" si="7"/>
        <v>0</v>
      </c>
      <c r="AH31" s="613">
        <f t="shared" si="8"/>
        <v>1</v>
      </c>
      <c r="AI31" s="613" t="str">
        <f t="shared" si="9"/>
        <v>dokumen</v>
      </c>
      <c r="AJ31" s="614">
        <f t="shared" si="10"/>
        <v>15796250</v>
      </c>
      <c r="AK31" s="615">
        <f t="shared" si="11"/>
        <v>20</v>
      </c>
      <c r="AL31" s="616">
        <f t="shared" si="12"/>
        <v>15.044047619047618</v>
      </c>
      <c r="AM31" s="621" t="s">
        <v>453</v>
      </c>
      <c r="AN31" s="604"/>
    </row>
    <row r="32" spans="2:40" s="617" customFormat="1" ht="77.5" x14ac:dyDescent="0.35">
      <c r="B32" s="603"/>
      <c r="C32" s="604"/>
      <c r="D32" s="604"/>
      <c r="E32" s="605" t="s">
        <v>203</v>
      </c>
      <c r="F32" s="605" t="s">
        <v>204</v>
      </c>
      <c r="G32" s="605" t="s">
        <v>205</v>
      </c>
      <c r="H32" s="418">
        <v>5</v>
      </c>
      <c r="I32" s="606" t="s">
        <v>312</v>
      </c>
      <c r="J32" s="419">
        <v>1250000000</v>
      </c>
      <c r="K32" s="607">
        <v>1</v>
      </c>
      <c r="L32" s="607" t="s">
        <v>312</v>
      </c>
      <c r="M32" s="608">
        <v>109989100</v>
      </c>
      <c r="N32" s="603">
        <v>1</v>
      </c>
      <c r="O32" s="606" t="str">
        <f t="shared" si="17"/>
        <v>laporan</v>
      </c>
      <c r="P32" s="332">
        <v>49500000</v>
      </c>
      <c r="Q32" s="333"/>
      <c r="R32" s="609" t="str">
        <f t="shared" si="13"/>
        <v>laporan</v>
      </c>
      <c r="S32" s="618">
        <v>0</v>
      </c>
      <c r="T32" s="438">
        <v>0</v>
      </c>
      <c r="U32" s="609" t="str">
        <f t="shared" si="14"/>
        <v>laporan</v>
      </c>
      <c r="V32" s="334"/>
      <c r="W32" s="603"/>
      <c r="X32" s="609" t="str">
        <f t="shared" si="15"/>
        <v>laporan</v>
      </c>
      <c r="Y32" s="334"/>
      <c r="Z32" s="603"/>
      <c r="AA32" s="611" t="str">
        <f t="shared" si="16"/>
        <v>laporan</v>
      </c>
      <c r="AB32" s="334"/>
      <c r="AC32" s="335">
        <f t="shared" si="19"/>
        <v>0</v>
      </c>
      <c r="AD32" s="335" t="str">
        <f t="shared" si="0"/>
        <v>laporan</v>
      </c>
      <c r="AE32" s="336">
        <f t="shared" si="18"/>
        <v>0</v>
      </c>
      <c r="AF32" s="612">
        <f t="shared" si="6"/>
        <v>0</v>
      </c>
      <c r="AG32" s="612">
        <f t="shared" si="7"/>
        <v>0</v>
      </c>
      <c r="AH32" s="613">
        <f t="shared" si="8"/>
        <v>1</v>
      </c>
      <c r="AI32" s="613" t="str">
        <f t="shared" si="9"/>
        <v>laporan</v>
      </c>
      <c r="AJ32" s="614">
        <f t="shared" si="10"/>
        <v>109989100</v>
      </c>
      <c r="AK32" s="615">
        <f t="shared" si="11"/>
        <v>20</v>
      </c>
      <c r="AL32" s="616">
        <f t="shared" si="12"/>
        <v>8.7991279999999996</v>
      </c>
      <c r="AM32" s="621" t="s">
        <v>453</v>
      </c>
      <c r="AN32" s="604"/>
    </row>
    <row r="33" spans="2:40" s="728" customFormat="1" ht="56.5" customHeight="1" x14ac:dyDescent="0.35">
      <c r="B33" s="713"/>
      <c r="C33" s="714"/>
      <c r="D33" s="714"/>
      <c r="E33" s="662">
        <v>38026</v>
      </c>
      <c r="F33" s="663" t="s">
        <v>206</v>
      </c>
      <c r="G33" s="663" t="s">
        <v>447</v>
      </c>
      <c r="H33" s="715"/>
      <c r="I33" s="716"/>
      <c r="J33" s="717"/>
      <c r="K33" s="660">
        <v>100</v>
      </c>
      <c r="L33" s="660" t="s">
        <v>309</v>
      </c>
      <c r="M33" s="666">
        <f>M35+M37</f>
        <v>565606395</v>
      </c>
      <c r="N33" s="713"/>
      <c r="O33" s="716"/>
      <c r="P33" s="718"/>
      <c r="Q33" s="719"/>
      <c r="R33" s="665">
        <f t="shared" si="13"/>
        <v>0</v>
      </c>
      <c r="S33" s="720"/>
      <c r="T33" s="721"/>
      <c r="U33" s="665">
        <f t="shared" si="14"/>
        <v>0</v>
      </c>
      <c r="V33" s="722"/>
      <c r="W33" s="713"/>
      <c r="X33" s="665">
        <f t="shared" si="15"/>
        <v>0</v>
      </c>
      <c r="Y33" s="722"/>
      <c r="Z33" s="713"/>
      <c r="AA33" s="660">
        <f t="shared" si="16"/>
        <v>0</v>
      </c>
      <c r="AB33" s="722"/>
      <c r="AC33" s="723"/>
      <c r="AD33" s="723"/>
      <c r="AE33" s="724"/>
      <c r="AF33" s="677" t="e">
        <f t="shared" si="6"/>
        <v>#DIV/0!</v>
      </c>
      <c r="AG33" s="677" t="e">
        <f t="shared" si="7"/>
        <v>#DIV/0!</v>
      </c>
      <c r="AH33" s="675">
        <f t="shared" si="8"/>
        <v>100</v>
      </c>
      <c r="AI33" s="675">
        <f t="shared" si="9"/>
        <v>0</v>
      </c>
      <c r="AJ33" s="725">
        <f t="shared" si="10"/>
        <v>565606395</v>
      </c>
      <c r="AK33" s="726" t="e">
        <f t="shared" si="11"/>
        <v>#DIV/0!</v>
      </c>
      <c r="AL33" s="727" t="e">
        <f t="shared" si="12"/>
        <v>#DIV/0!</v>
      </c>
      <c r="AM33" s="753" t="s">
        <v>453</v>
      </c>
      <c r="AN33" s="714"/>
    </row>
    <row r="34" spans="2:40" s="277" customFormat="1" ht="77.5" x14ac:dyDescent="0.35">
      <c r="B34" s="260"/>
      <c r="C34" s="261" t="s">
        <v>337</v>
      </c>
      <c r="D34" s="261" t="s">
        <v>338</v>
      </c>
      <c r="E34" s="262">
        <v>38026</v>
      </c>
      <c r="F34" s="263" t="s">
        <v>206</v>
      </c>
      <c r="G34" s="263" t="s">
        <v>434</v>
      </c>
      <c r="H34" s="264">
        <v>0</v>
      </c>
      <c r="I34" s="265" t="s">
        <v>309</v>
      </c>
      <c r="J34" s="266">
        <f>SUM(J35,J37)</f>
        <v>3350000000</v>
      </c>
      <c r="K34" s="590">
        <v>0</v>
      </c>
      <c r="L34" s="590" t="s">
        <v>309</v>
      </c>
      <c r="M34" s="589">
        <v>0</v>
      </c>
      <c r="N34" s="260">
        <v>0.1</v>
      </c>
      <c r="O34" s="265" t="str">
        <f t="shared" si="17"/>
        <v>%</v>
      </c>
      <c r="P34" s="267">
        <f>SUM(P35,P37)</f>
        <v>119153500</v>
      </c>
      <c r="Q34" s="268">
        <v>0</v>
      </c>
      <c r="R34" s="265" t="str">
        <f t="shared" si="13"/>
        <v>%</v>
      </c>
      <c r="S34" s="432">
        <f>SUM(S35,S37)</f>
        <v>0</v>
      </c>
      <c r="T34" s="260">
        <v>0</v>
      </c>
      <c r="U34" s="265" t="str">
        <f t="shared" si="14"/>
        <v>%</v>
      </c>
      <c r="V34" s="269">
        <f>SUM(V35,V37)</f>
        <v>0</v>
      </c>
      <c r="W34" s="260">
        <v>0</v>
      </c>
      <c r="X34" s="265" t="str">
        <f t="shared" si="15"/>
        <v>%</v>
      </c>
      <c r="Y34" s="271">
        <f>SUM(Y35,Y37)</f>
        <v>0</v>
      </c>
      <c r="Z34" s="260">
        <v>0</v>
      </c>
      <c r="AA34" s="260" t="str">
        <f t="shared" si="16"/>
        <v>%</v>
      </c>
      <c r="AB34" s="269">
        <f>SUM(AB35,AB37)</f>
        <v>0</v>
      </c>
      <c r="AC34" s="272">
        <f t="shared" si="19"/>
        <v>0</v>
      </c>
      <c r="AD34" s="272" t="str">
        <f t="shared" si="0"/>
        <v>%</v>
      </c>
      <c r="AE34" s="273">
        <f t="shared" si="18"/>
        <v>0</v>
      </c>
      <c r="AF34" s="273">
        <f t="shared" si="6"/>
        <v>0</v>
      </c>
      <c r="AG34" s="273">
        <f t="shared" si="7"/>
        <v>0</v>
      </c>
      <c r="AH34" s="272">
        <f t="shared" si="8"/>
        <v>0</v>
      </c>
      <c r="AI34" s="272" t="str">
        <f t="shared" si="9"/>
        <v>%</v>
      </c>
      <c r="AJ34" s="274">
        <f t="shared" si="10"/>
        <v>0</v>
      </c>
      <c r="AK34" s="275" t="e">
        <f t="shared" si="11"/>
        <v>#DIV/0!</v>
      </c>
      <c r="AL34" s="276">
        <f t="shared" si="12"/>
        <v>0</v>
      </c>
      <c r="AM34" s="261" t="s">
        <v>453</v>
      </c>
      <c r="AN34" s="270"/>
    </row>
    <row r="35" spans="2:40" s="331" customFormat="1" ht="46.5" x14ac:dyDescent="0.35">
      <c r="B35" s="318"/>
      <c r="C35" s="319"/>
      <c r="D35" s="319"/>
      <c r="E35" s="320" t="s">
        <v>207</v>
      </c>
      <c r="F35" s="320" t="s">
        <v>208</v>
      </c>
      <c r="G35" s="320" t="s">
        <v>435</v>
      </c>
      <c r="H35" s="441">
        <v>5</v>
      </c>
      <c r="I35" s="442" t="s">
        <v>308</v>
      </c>
      <c r="J35" s="443">
        <f>J36</f>
        <v>115000000</v>
      </c>
      <c r="K35" s="318">
        <v>1</v>
      </c>
      <c r="L35" s="318" t="s">
        <v>308</v>
      </c>
      <c r="M35" s="595">
        <f>M36</f>
        <v>7599995</v>
      </c>
      <c r="N35" s="318">
        <v>1</v>
      </c>
      <c r="O35" s="321" t="str">
        <f t="shared" si="17"/>
        <v>dokumen</v>
      </c>
      <c r="P35" s="322">
        <f>P36</f>
        <v>15000000</v>
      </c>
      <c r="Q35" s="323"/>
      <c r="R35" s="442" t="str">
        <f t="shared" si="13"/>
        <v>dokumen</v>
      </c>
      <c r="S35" s="433">
        <f>S36</f>
        <v>0</v>
      </c>
      <c r="T35" s="318"/>
      <c r="U35" s="442" t="str">
        <f t="shared" si="14"/>
        <v>dokumen</v>
      </c>
      <c r="V35" s="324">
        <f>V36</f>
        <v>0</v>
      </c>
      <c r="W35" s="318"/>
      <c r="X35" s="442" t="str">
        <f t="shared" si="15"/>
        <v>dokumen</v>
      </c>
      <c r="Y35" s="325">
        <f>Y36</f>
        <v>0</v>
      </c>
      <c r="Z35" s="318"/>
      <c r="AA35" s="444" t="str">
        <f t="shared" si="16"/>
        <v>dokumen</v>
      </c>
      <c r="AB35" s="324">
        <f>AB36</f>
        <v>0</v>
      </c>
      <c r="AC35" s="326">
        <f t="shared" si="19"/>
        <v>0</v>
      </c>
      <c r="AD35" s="326" t="str">
        <f t="shared" si="0"/>
        <v>dokumen</v>
      </c>
      <c r="AE35" s="327">
        <f t="shared" si="18"/>
        <v>0</v>
      </c>
      <c r="AF35" s="327">
        <f t="shared" si="6"/>
        <v>0</v>
      </c>
      <c r="AG35" s="327">
        <f t="shared" si="7"/>
        <v>0</v>
      </c>
      <c r="AH35" s="326">
        <f t="shared" si="8"/>
        <v>1</v>
      </c>
      <c r="AI35" s="326" t="str">
        <f t="shared" si="9"/>
        <v>dokumen</v>
      </c>
      <c r="AJ35" s="328">
        <f t="shared" si="10"/>
        <v>7599995</v>
      </c>
      <c r="AK35" s="329">
        <f t="shared" si="11"/>
        <v>20</v>
      </c>
      <c r="AL35" s="330">
        <f t="shared" si="12"/>
        <v>6.6086913043478264</v>
      </c>
      <c r="AM35" s="344" t="s">
        <v>453</v>
      </c>
      <c r="AN35" s="319"/>
    </row>
    <row r="36" spans="2:40" s="617" customFormat="1" ht="46.5" x14ac:dyDescent="0.35">
      <c r="B36" s="603"/>
      <c r="C36" s="604"/>
      <c r="D36" s="604"/>
      <c r="E36" s="605" t="s">
        <v>209</v>
      </c>
      <c r="F36" s="605" t="s">
        <v>210</v>
      </c>
      <c r="G36" s="605" t="s">
        <v>211</v>
      </c>
      <c r="H36" s="418">
        <v>133</v>
      </c>
      <c r="I36" s="606" t="s">
        <v>308</v>
      </c>
      <c r="J36" s="419">
        <v>115000000</v>
      </c>
      <c r="K36" s="607">
        <v>13</v>
      </c>
      <c r="L36" s="607" t="s">
        <v>308</v>
      </c>
      <c r="M36" s="608">
        <v>7599995</v>
      </c>
      <c r="N36" s="603">
        <v>13</v>
      </c>
      <c r="O36" s="606" t="str">
        <f t="shared" si="17"/>
        <v>dokumen</v>
      </c>
      <c r="P36" s="332">
        <v>15000000</v>
      </c>
      <c r="Q36" s="333">
        <v>0</v>
      </c>
      <c r="R36" s="609" t="str">
        <f t="shared" si="13"/>
        <v>dokumen</v>
      </c>
      <c r="S36" s="618">
        <v>0</v>
      </c>
      <c r="T36" s="603"/>
      <c r="U36" s="609" t="str">
        <f t="shared" si="14"/>
        <v>dokumen</v>
      </c>
      <c r="V36" s="334">
        <v>0</v>
      </c>
      <c r="W36" s="603"/>
      <c r="X36" s="609" t="str">
        <f t="shared" si="15"/>
        <v>dokumen</v>
      </c>
      <c r="Y36" s="610">
        <v>0</v>
      </c>
      <c r="Z36" s="603"/>
      <c r="AA36" s="611" t="str">
        <f t="shared" si="16"/>
        <v>dokumen</v>
      </c>
      <c r="AB36" s="334">
        <v>0</v>
      </c>
      <c r="AC36" s="335">
        <f t="shared" si="19"/>
        <v>0</v>
      </c>
      <c r="AD36" s="335" t="str">
        <f t="shared" si="0"/>
        <v>dokumen</v>
      </c>
      <c r="AE36" s="336">
        <f t="shared" si="18"/>
        <v>0</v>
      </c>
      <c r="AF36" s="612">
        <f t="shared" si="6"/>
        <v>0</v>
      </c>
      <c r="AG36" s="612">
        <f t="shared" si="7"/>
        <v>0</v>
      </c>
      <c r="AH36" s="613">
        <f t="shared" si="8"/>
        <v>13</v>
      </c>
      <c r="AI36" s="613" t="str">
        <f t="shared" si="9"/>
        <v>dokumen</v>
      </c>
      <c r="AJ36" s="614">
        <f t="shared" si="10"/>
        <v>7599995</v>
      </c>
      <c r="AK36" s="615">
        <f t="shared" si="11"/>
        <v>9.7744360902255636</v>
      </c>
      <c r="AL36" s="616">
        <f t="shared" si="12"/>
        <v>6.6086913043478264</v>
      </c>
      <c r="AM36" s="621" t="s">
        <v>453</v>
      </c>
      <c r="AN36" s="604"/>
    </row>
    <row r="37" spans="2:40" s="331" customFormat="1" ht="46.5" x14ac:dyDescent="0.35">
      <c r="B37" s="318"/>
      <c r="C37" s="319"/>
      <c r="D37" s="319"/>
      <c r="E37" s="320" t="s">
        <v>212</v>
      </c>
      <c r="F37" s="320" t="s">
        <v>213</v>
      </c>
      <c r="G37" s="320" t="s">
        <v>436</v>
      </c>
      <c r="H37" s="441">
        <v>100</v>
      </c>
      <c r="I37" s="442" t="s">
        <v>309</v>
      </c>
      <c r="J37" s="443">
        <f>SUM(J38:J39)</f>
        <v>3235000000</v>
      </c>
      <c r="K37" s="318">
        <v>100</v>
      </c>
      <c r="L37" s="318" t="s">
        <v>309</v>
      </c>
      <c r="M37" s="595">
        <f>SUM(M38:M39)</f>
        <v>558006400</v>
      </c>
      <c r="N37" s="318">
        <v>100</v>
      </c>
      <c r="O37" s="321" t="str">
        <f t="shared" si="17"/>
        <v>%</v>
      </c>
      <c r="P37" s="322">
        <f>SUM(P38:P39)</f>
        <v>104153500</v>
      </c>
      <c r="Q37" s="323">
        <v>0</v>
      </c>
      <c r="R37" s="442" t="str">
        <f t="shared" si="13"/>
        <v>%</v>
      </c>
      <c r="S37" s="433">
        <f>SUM(S38:S39)</f>
        <v>0</v>
      </c>
      <c r="T37" s="318">
        <v>0</v>
      </c>
      <c r="U37" s="442" t="str">
        <f t="shared" si="14"/>
        <v>%</v>
      </c>
      <c r="V37" s="324">
        <f>SUM(V38:V39)</f>
        <v>0</v>
      </c>
      <c r="W37" s="318">
        <v>0</v>
      </c>
      <c r="X37" s="442" t="str">
        <f t="shared" si="15"/>
        <v>%</v>
      </c>
      <c r="Y37" s="325">
        <f>SUM(Y38:Y39)</f>
        <v>0</v>
      </c>
      <c r="Z37" s="318">
        <v>0</v>
      </c>
      <c r="AA37" s="444" t="str">
        <f t="shared" si="16"/>
        <v>%</v>
      </c>
      <c r="AB37" s="324">
        <f>SUM(AB38:AB39)</f>
        <v>0</v>
      </c>
      <c r="AC37" s="326">
        <f t="shared" si="19"/>
        <v>0</v>
      </c>
      <c r="AD37" s="326" t="str">
        <f t="shared" si="0"/>
        <v>%</v>
      </c>
      <c r="AE37" s="327">
        <f t="shared" si="18"/>
        <v>0</v>
      </c>
      <c r="AF37" s="327">
        <f t="shared" si="6"/>
        <v>0</v>
      </c>
      <c r="AG37" s="327">
        <f t="shared" si="7"/>
        <v>0</v>
      </c>
      <c r="AH37" s="326">
        <f t="shared" si="8"/>
        <v>100</v>
      </c>
      <c r="AI37" s="326" t="str">
        <f t="shared" si="9"/>
        <v>%</v>
      </c>
      <c r="AJ37" s="328">
        <f t="shared" si="10"/>
        <v>558006400</v>
      </c>
      <c r="AK37" s="329">
        <f t="shared" si="11"/>
        <v>100</v>
      </c>
      <c r="AL37" s="330">
        <f t="shared" si="12"/>
        <v>17.249038639876353</v>
      </c>
      <c r="AM37" s="344" t="s">
        <v>453</v>
      </c>
      <c r="AN37" s="319"/>
    </row>
    <row r="38" spans="2:40" s="617" customFormat="1" ht="108.5" x14ac:dyDescent="0.35">
      <c r="B38" s="603"/>
      <c r="C38" s="604"/>
      <c r="D38" s="604"/>
      <c r="E38" s="605" t="s">
        <v>214</v>
      </c>
      <c r="F38" s="605" t="s">
        <v>215</v>
      </c>
      <c r="G38" s="605" t="s">
        <v>216</v>
      </c>
      <c r="H38" s="418">
        <v>60</v>
      </c>
      <c r="I38" s="606" t="s">
        <v>308</v>
      </c>
      <c r="J38" s="419">
        <v>2995000000</v>
      </c>
      <c r="K38" s="607">
        <v>12</v>
      </c>
      <c r="L38" s="607" t="s">
        <v>308</v>
      </c>
      <c r="M38" s="608">
        <v>519061850</v>
      </c>
      <c r="N38" s="603">
        <v>12</v>
      </c>
      <c r="O38" s="606" t="str">
        <f t="shared" si="17"/>
        <v>dokumen</v>
      </c>
      <c r="P38" s="332">
        <v>95540000</v>
      </c>
      <c r="Q38" s="333">
        <v>0</v>
      </c>
      <c r="R38" s="609" t="str">
        <f t="shared" si="13"/>
        <v>dokumen</v>
      </c>
      <c r="S38" s="618">
        <v>0</v>
      </c>
      <c r="T38" s="603">
        <v>0</v>
      </c>
      <c r="U38" s="609" t="str">
        <f t="shared" si="14"/>
        <v>dokumen</v>
      </c>
      <c r="V38" s="618">
        <v>0</v>
      </c>
      <c r="W38" s="603">
        <v>0</v>
      </c>
      <c r="X38" s="609" t="str">
        <f t="shared" si="15"/>
        <v>dokumen</v>
      </c>
      <c r="Y38" s="618">
        <v>0</v>
      </c>
      <c r="Z38" s="603">
        <v>0</v>
      </c>
      <c r="AA38" s="611" t="str">
        <f t="shared" si="16"/>
        <v>dokumen</v>
      </c>
      <c r="AB38" s="618">
        <v>0</v>
      </c>
      <c r="AC38" s="335">
        <f t="shared" si="19"/>
        <v>0</v>
      </c>
      <c r="AD38" s="335" t="str">
        <f t="shared" si="0"/>
        <v>dokumen</v>
      </c>
      <c r="AE38" s="336">
        <f t="shared" si="18"/>
        <v>0</v>
      </c>
      <c r="AF38" s="612">
        <f t="shared" si="6"/>
        <v>0</v>
      </c>
      <c r="AG38" s="612">
        <f t="shared" si="7"/>
        <v>0</v>
      </c>
      <c r="AH38" s="613">
        <f t="shared" si="8"/>
        <v>12</v>
      </c>
      <c r="AI38" s="613" t="str">
        <f t="shared" si="9"/>
        <v>dokumen</v>
      </c>
      <c r="AJ38" s="614">
        <f t="shared" si="10"/>
        <v>519061850</v>
      </c>
      <c r="AK38" s="615">
        <f t="shared" si="11"/>
        <v>20</v>
      </c>
      <c r="AL38" s="616">
        <f t="shared" si="12"/>
        <v>17.330946577629383</v>
      </c>
      <c r="AM38" s="621" t="s">
        <v>453</v>
      </c>
      <c r="AN38" s="604"/>
    </row>
    <row r="39" spans="2:40" s="617" customFormat="1" ht="62" x14ac:dyDescent="0.35">
      <c r="B39" s="603"/>
      <c r="C39" s="604"/>
      <c r="D39" s="604"/>
      <c r="E39" s="620" t="s">
        <v>217</v>
      </c>
      <c r="F39" s="605" t="s">
        <v>218</v>
      </c>
      <c r="G39" s="605" t="s">
        <v>219</v>
      </c>
      <c r="H39" s="418">
        <v>60</v>
      </c>
      <c r="I39" s="606" t="s">
        <v>312</v>
      </c>
      <c r="J39" s="419">
        <v>240000000</v>
      </c>
      <c r="K39" s="607">
        <v>12</v>
      </c>
      <c r="L39" s="607" t="s">
        <v>312</v>
      </c>
      <c r="M39" s="608">
        <v>38944550</v>
      </c>
      <c r="N39" s="603">
        <v>12</v>
      </c>
      <c r="O39" s="606" t="str">
        <f t="shared" si="17"/>
        <v>laporan</v>
      </c>
      <c r="P39" s="332">
        <v>8613500</v>
      </c>
      <c r="Q39" s="333">
        <v>0</v>
      </c>
      <c r="R39" s="609" t="str">
        <f t="shared" si="13"/>
        <v>laporan</v>
      </c>
      <c r="S39" s="618">
        <v>0</v>
      </c>
      <c r="T39" s="603">
        <v>0</v>
      </c>
      <c r="U39" s="609" t="str">
        <f t="shared" si="14"/>
        <v>laporan</v>
      </c>
      <c r="V39" s="618">
        <v>0</v>
      </c>
      <c r="W39" s="603">
        <v>0</v>
      </c>
      <c r="X39" s="609" t="str">
        <f t="shared" si="15"/>
        <v>laporan</v>
      </c>
      <c r="Y39" s="618">
        <v>0</v>
      </c>
      <c r="Z39" s="603">
        <v>0</v>
      </c>
      <c r="AA39" s="611" t="str">
        <f t="shared" si="16"/>
        <v>laporan</v>
      </c>
      <c r="AB39" s="618">
        <v>0</v>
      </c>
      <c r="AC39" s="335">
        <f t="shared" si="19"/>
        <v>0</v>
      </c>
      <c r="AD39" s="335" t="str">
        <f t="shared" si="0"/>
        <v>laporan</v>
      </c>
      <c r="AE39" s="336">
        <f t="shared" si="18"/>
        <v>0</v>
      </c>
      <c r="AF39" s="612">
        <f t="shared" si="6"/>
        <v>0</v>
      </c>
      <c r="AG39" s="612">
        <f t="shared" si="7"/>
        <v>0</v>
      </c>
      <c r="AH39" s="613">
        <f t="shared" si="8"/>
        <v>12</v>
      </c>
      <c r="AI39" s="613" t="str">
        <f t="shared" si="9"/>
        <v>laporan</v>
      </c>
      <c r="AJ39" s="614">
        <f t="shared" si="10"/>
        <v>38944550</v>
      </c>
      <c r="AK39" s="615">
        <f t="shared" si="11"/>
        <v>20</v>
      </c>
      <c r="AL39" s="616">
        <f t="shared" si="12"/>
        <v>16.226895833333334</v>
      </c>
      <c r="AM39" s="621" t="s">
        <v>453</v>
      </c>
      <c r="AN39" s="604"/>
    </row>
    <row r="40" spans="2:40" s="728" customFormat="1" ht="46.5" x14ac:dyDescent="0.35">
      <c r="B40" s="713"/>
      <c r="C40" s="714"/>
      <c r="D40" s="714"/>
      <c r="E40" s="729" t="s">
        <v>240</v>
      </c>
      <c r="F40" s="730" t="s">
        <v>241</v>
      </c>
      <c r="G40" s="731" t="s">
        <v>340</v>
      </c>
      <c r="H40" s="715"/>
      <c r="I40" s="716"/>
      <c r="J40" s="717"/>
      <c r="K40" s="660">
        <v>100</v>
      </c>
      <c r="L40" s="660" t="s">
        <v>309</v>
      </c>
      <c r="M40" s="666">
        <f>M42</f>
        <v>31187450</v>
      </c>
      <c r="N40" s="713"/>
      <c r="O40" s="716"/>
      <c r="P40" s="718"/>
      <c r="Q40" s="719"/>
      <c r="R40" s="665">
        <f t="shared" si="13"/>
        <v>0</v>
      </c>
      <c r="S40" s="720"/>
      <c r="T40" s="713"/>
      <c r="U40" s="665">
        <f t="shared" si="14"/>
        <v>0</v>
      </c>
      <c r="V40" s="722"/>
      <c r="W40" s="713"/>
      <c r="X40" s="665">
        <f t="shared" si="15"/>
        <v>0</v>
      </c>
      <c r="Y40" s="732"/>
      <c r="Z40" s="713"/>
      <c r="AA40" s="660">
        <f t="shared" si="16"/>
        <v>0</v>
      </c>
      <c r="AB40" s="722"/>
      <c r="AC40" s="723"/>
      <c r="AD40" s="723"/>
      <c r="AE40" s="724"/>
      <c r="AF40" s="677" t="e">
        <f t="shared" si="6"/>
        <v>#DIV/0!</v>
      </c>
      <c r="AG40" s="677" t="e">
        <f t="shared" si="7"/>
        <v>#DIV/0!</v>
      </c>
      <c r="AH40" s="675">
        <f t="shared" si="8"/>
        <v>100</v>
      </c>
      <c r="AI40" s="675">
        <f t="shared" si="9"/>
        <v>0</v>
      </c>
      <c r="AJ40" s="725">
        <f t="shared" si="10"/>
        <v>31187450</v>
      </c>
      <c r="AK40" s="726" t="e">
        <f t="shared" si="11"/>
        <v>#DIV/0!</v>
      </c>
      <c r="AL40" s="727" t="e">
        <f t="shared" si="12"/>
        <v>#DIV/0!</v>
      </c>
      <c r="AM40" s="753" t="s">
        <v>453</v>
      </c>
      <c r="AN40" s="714"/>
    </row>
    <row r="41" spans="2:40" s="277" customFormat="1" ht="121.5" customHeight="1" x14ac:dyDescent="0.35">
      <c r="B41" s="260"/>
      <c r="C41" s="261" t="s">
        <v>339</v>
      </c>
      <c r="D41" s="261" t="s">
        <v>329</v>
      </c>
      <c r="E41" s="261" t="s">
        <v>240</v>
      </c>
      <c r="F41" s="342" t="s">
        <v>241</v>
      </c>
      <c r="G41" s="343" t="s">
        <v>398</v>
      </c>
      <c r="H41" s="264">
        <v>100</v>
      </c>
      <c r="I41" s="265" t="s">
        <v>309</v>
      </c>
      <c r="J41" s="266">
        <f>J43</f>
        <v>430000000</v>
      </c>
      <c r="K41" s="590">
        <v>0</v>
      </c>
      <c r="L41" s="590">
        <v>0</v>
      </c>
      <c r="M41" s="589">
        <v>0</v>
      </c>
      <c r="N41" s="260">
        <v>100</v>
      </c>
      <c r="O41" s="265" t="str">
        <f t="shared" si="17"/>
        <v>%</v>
      </c>
      <c r="P41" s="267">
        <f>P43</f>
        <v>37000000</v>
      </c>
      <c r="Q41" s="268">
        <v>0</v>
      </c>
      <c r="R41" s="265" t="str">
        <f t="shared" si="13"/>
        <v>%</v>
      </c>
      <c r="S41" s="267">
        <f>S43</f>
        <v>0</v>
      </c>
      <c r="T41" s="260">
        <v>0</v>
      </c>
      <c r="U41" s="265" t="str">
        <f t="shared" si="14"/>
        <v>%</v>
      </c>
      <c r="V41" s="267">
        <f>V43</f>
        <v>0</v>
      </c>
      <c r="W41" s="260">
        <v>0</v>
      </c>
      <c r="X41" s="265" t="str">
        <f t="shared" si="15"/>
        <v>%</v>
      </c>
      <c r="Y41" s="267">
        <f>Y43</f>
        <v>0</v>
      </c>
      <c r="Z41" s="260">
        <v>0</v>
      </c>
      <c r="AA41" s="260" t="str">
        <f t="shared" si="16"/>
        <v>%</v>
      </c>
      <c r="AB41" s="267">
        <f>AB43</f>
        <v>0</v>
      </c>
      <c r="AC41" s="272">
        <f t="shared" si="19"/>
        <v>0</v>
      </c>
      <c r="AD41" s="272" t="str">
        <f t="shared" si="0"/>
        <v>%</v>
      </c>
      <c r="AE41" s="273">
        <f t="shared" si="18"/>
        <v>0</v>
      </c>
      <c r="AF41" s="273">
        <f t="shared" si="6"/>
        <v>0</v>
      </c>
      <c r="AG41" s="273">
        <f t="shared" si="7"/>
        <v>0</v>
      </c>
      <c r="AH41" s="272">
        <f t="shared" si="8"/>
        <v>0</v>
      </c>
      <c r="AI41" s="272" t="str">
        <f t="shared" si="9"/>
        <v>%</v>
      </c>
      <c r="AJ41" s="274">
        <f t="shared" si="10"/>
        <v>0</v>
      </c>
      <c r="AK41" s="275">
        <f t="shared" si="11"/>
        <v>0</v>
      </c>
      <c r="AL41" s="276">
        <f t="shared" si="12"/>
        <v>0</v>
      </c>
      <c r="AM41" s="261" t="s">
        <v>453</v>
      </c>
      <c r="AN41" s="270"/>
    </row>
    <row r="42" spans="2:40" s="701" customFormat="1" ht="121.5" customHeight="1" x14ac:dyDescent="0.35">
      <c r="B42" s="683"/>
      <c r="C42" s="684"/>
      <c r="D42" s="684"/>
      <c r="E42" s="684" t="s">
        <v>242</v>
      </c>
      <c r="F42" s="733" t="s">
        <v>243</v>
      </c>
      <c r="G42" s="734" t="s">
        <v>341</v>
      </c>
      <c r="H42" s="735"/>
      <c r="I42" s="690"/>
      <c r="J42" s="688"/>
      <c r="K42" s="683">
        <v>12</v>
      </c>
      <c r="L42" s="683" t="s">
        <v>344</v>
      </c>
      <c r="M42" s="688">
        <f>SUM(M45:M47)</f>
        <v>31187450</v>
      </c>
      <c r="N42" s="683"/>
      <c r="O42" s="690"/>
      <c r="P42" s="691"/>
      <c r="Q42" s="692"/>
      <c r="R42" s="690">
        <f t="shared" si="13"/>
        <v>0</v>
      </c>
      <c r="S42" s="693"/>
      <c r="T42" s="683"/>
      <c r="U42" s="690">
        <f t="shared" si="14"/>
        <v>0</v>
      </c>
      <c r="V42" s="694"/>
      <c r="W42" s="683"/>
      <c r="X42" s="690">
        <f t="shared" si="15"/>
        <v>0</v>
      </c>
      <c r="Y42" s="695"/>
      <c r="Z42" s="683"/>
      <c r="AA42" s="683">
        <f t="shared" si="16"/>
        <v>0</v>
      </c>
      <c r="AB42" s="694"/>
      <c r="AC42" s="696"/>
      <c r="AD42" s="696"/>
      <c r="AE42" s="697"/>
      <c r="AF42" s="697" t="e">
        <f t="shared" si="6"/>
        <v>#DIV/0!</v>
      </c>
      <c r="AG42" s="697" t="e">
        <f t="shared" si="7"/>
        <v>#DIV/0!</v>
      </c>
      <c r="AH42" s="696">
        <f t="shared" si="8"/>
        <v>12</v>
      </c>
      <c r="AI42" s="696">
        <f t="shared" si="9"/>
        <v>0</v>
      </c>
      <c r="AJ42" s="698">
        <f t="shared" si="10"/>
        <v>31187450</v>
      </c>
      <c r="AK42" s="699" t="e">
        <f t="shared" si="11"/>
        <v>#DIV/0!</v>
      </c>
      <c r="AL42" s="700" t="e">
        <f t="shared" si="12"/>
        <v>#DIV/0!</v>
      </c>
      <c r="AM42" s="684" t="s">
        <v>453</v>
      </c>
      <c r="AN42" s="687"/>
    </row>
    <row r="43" spans="2:40" s="331" customFormat="1" ht="46.5" x14ac:dyDescent="0.35">
      <c r="B43" s="318"/>
      <c r="C43" s="319"/>
      <c r="D43" s="319"/>
      <c r="E43" s="344" t="s">
        <v>242</v>
      </c>
      <c r="F43" s="345" t="s">
        <v>243</v>
      </c>
      <c r="G43" s="451" t="s">
        <v>437</v>
      </c>
      <c r="H43" s="441">
        <v>96</v>
      </c>
      <c r="I43" s="442" t="s">
        <v>309</v>
      </c>
      <c r="J43" s="443">
        <f>SUM(J45:J47)</f>
        <v>430000000</v>
      </c>
      <c r="K43" s="318">
        <v>0</v>
      </c>
      <c r="L43" s="318" t="s">
        <v>309</v>
      </c>
      <c r="M43" s="595">
        <v>0</v>
      </c>
      <c r="N43" s="318">
        <v>96</v>
      </c>
      <c r="O43" s="318" t="s">
        <v>309</v>
      </c>
      <c r="P43" s="322">
        <f>SUM(P45:P47)</f>
        <v>37000000</v>
      </c>
      <c r="Q43" s="323">
        <v>0</v>
      </c>
      <c r="R43" s="442" t="str">
        <f t="shared" si="13"/>
        <v>%</v>
      </c>
      <c r="S43" s="433">
        <f>SUM(S45:S47)</f>
        <v>0</v>
      </c>
      <c r="T43" s="318">
        <v>0</v>
      </c>
      <c r="U43" s="442" t="str">
        <f t="shared" si="14"/>
        <v>%</v>
      </c>
      <c r="V43" s="324">
        <f>V45</f>
        <v>0</v>
      </c>
      <c r="W43" s="318">
        <v>0</v>
      </c>
      <c r="X43" s="442" t="str">
        <f t="shared" si="15"/>
        <v>%</v>
      </c>
      <c r="Y43" s="325">
        <f>Y45</f>
        <v>0</v>
      </c>
      <c r="Z43" s="318">
        <v>0</v>
      </c>
      <c r="AA43" s="444" t="str">
        <f t="shared" si="16"/>
        <v>%</v>
      </c>
      <c r="AB43" s="324">
        <f>SUM(AB45:AB47)</f>
        <v>0</v>
      </c>
      <c r="AC43" s="463">
        <f>Q43+T43+W45+Z43</f>
        <v>0</v>
      </c>
      <c r="AD43" s="326" t="str">
        <f t="shared" si="0"/>
        <v>%</v>
      </c>
      <c r="AE43" s="327">
        <f>SUM(AE45:AE47)</f>
        <v>0</v>
      </c>
      <c r="AF43" s="327">
        <f t="shared" si="6"/>
        <v>0</v>
      </c>
      <c r="AG43" s="327">
        <f t="shared" si="7"/>
        <v>0</v>
      </c>
      <c r="AH43" s="326">
        <f t="shared" si="8"/>
        <v>0</v>
      </c>
      <c r="AI43" s="326" t="str">
        <f t="shared" si="9"/>
        <v>%</v>
      </c>
      <c r="AJ43" s="328">
        <f t="shared" si="10"/>
        <v>0</v>
      </c>
      <c r="AK43" s="329">
        <f t="shared" si="11"/>
        <v>0</v>
      </c>
      <c r="AL43" s="330">
        <f t="shared" si="12"/>
        <v>0</v>
      </c>
      <c r="AM43" s="344" t="s">
        <v>453</v>
      </c>
      <c r="AN43" s="319"/>
    </row>
    <row r="44" spans="2:40" s="331" customFormat="1" ht="46.5" x14ac:dyDescent="0.35">
      <c r="B44" s="318"/>
      <c r="C44" s="319"/>
      <c r="D44" s="319"/>
      <c r="E44" s="344"/>
      <c r="F44" s="451"/>
      <c r="G44" s="464" t="s">
        <v>438</v>
      </c>
      <c r="H44" s="441">
        <v>88</v>
      </c>
      <c r="I44" s="442"/>
      <c r="J44" s="443"/>
      <c r="K44" s="318">
        <v>0</v>
      </c>
      <c r="L44" s="318" t="s">
        <v>431</v>
      </c>
      <c r="M44" s="595"/>
      <c r="N44" s="318">
        <v>80</v>
      </c>
      <c r="O44" s="318" t="s">
        <v>431</v>
      </c>
      <c r="P44" s="322"/>
      <c r="Q44" s="323"/>
      <c r="R44" s="442" t="str">
        <f t="shared" si="13"/>
        <v>Skor</v>
      </c>
      <c r="S44" s="433"/>
      <c r="T44" s="318"/>
      <c r="U44" s="442" t="str">
        <f t="shared" si="14"/>
        <v>Skor</v>
      </c>
      <c r="V44" s="324"/>
      <c r="W44" s="318"/>
      <c r="X44" s="442" t="str">
        <f t="shared" si="15"/>
        <v>Skor</v>
      </c>
      <c r="Y44" s="325"/>
      <c r="Z44" s="318"/>
      <c r="AA44" s="444" t="str">
        <f t="shared" si="16"/>
        <v>Skor</v>
      </c>
      <c r="AB44" s="324"/>
      <c r="AC44" s="463"/>
      <c r="AD44" s="326"/>
      <c r="AE44" s="327"/>
      <c r="AF44" s="327">
        <f t="shared" si="6"/>
        <v>0</v>
      </c>
      <c r="AG44" s="327" t="e">
        <f t="shared" si="7"/>
        <v>#DIV/0!</v>
      </c>
      <c r="AH44" s="326">
        <f t="shared" si="8"/>
        <v>0</v>
      </c>
      <c r="AI44" s="326">
        <f t="shared" si="9"/>
        <v>0</v>
      </c>
      <c r="AJ44" s="328">
        <f t="shared" si="10"/>
        <v>0</v>
      </c>
      <c r="AK44" s="329">
        <f t="shared" si="11"/>
        <v>0</v>
      </c>
      <c r="AL44" s="330" t="e">
        <f t="shared" si="12"/>
        <v>#DIV/0!</v>
      </c>
      <c r="AM44" s="344" t="s">
        <v>453</v>
      </c>
      <c r="AN44" s="319"/>
    </row>
    <row r="45" spans="2:40" s="617" customFormat="1" ht="62" x14ac:dyDescent="0.35">
      <c r="B45" s="603"/>
      <c r="C45" s="604"/>
      <c r="D45" s="604"/>
      <c r="E45" s="621" t="s">
        <v>244</v>
      </c>
      <c r="F45" s="622" t="s">
        <v>245</v>
      </c>
      <c r="G45" s="623" t="s">
        <v>342</v>
      </c>
      <c r="H45" s="418">
        <v>39</v>
      </c>
      <c r="I45" s="606" t="s">
        <v>308</v>
      </c>
      <c r="J45" s="419">
        <v>105000000</v>
      </c>
      <c r="K45" s="607">
        <v>7</v>
      </c>
      <c r="L45" s="607" t="s">
        <v>308</v>
      </c>
      <c r="M45" s="608">
        <v>17234950</v>
      </c>
      <c r="N45" s="603">
        <v>7</v>
      </c>
      <c r="O45" s="606" t="str">
        <f t="shared" si="17"/>
        <v>dokumen</v>
      </c>
      <c r="P45" s="332">
        <v>22000000</v>
      </c>
      <c r="Q45" s="333"/>
      <c r="R45" s="609" t="str">
        <f t="shared" si="13"/>
        <v>dokumen</v>
      </c>
      <c r="S45" s="618">
        <v>0</v>
      </c>
      <c r="T45" s="603"/>
      <c r="U45" s="609" t="str">
        <f t="shared" si="14"/>
        <v>dokumen</v>
      </c>
      <c r="V45" s="334"/>
      <c r="W45" s="603">
        <v>0</v>
      </c>
      <c r="X45" s="609" t="str">
        <f t="shared" si="15"/>
        <v>dokumen</v>
      </c>
      <c r="Y45" s="610">
        <v>0</v>
      </c>
      <c r="Z45" s="603">
        <v>0</v>
      </c>
      <c r="AA45" s="611" t="str">
        <f t="shared" si="16"/>
        <v>dokumen</v>
      </c>
      <c r="AB45" s="334">
        <v>0</v>
      </c>
      <c r="AC45" s="335">
        <f t="shared" si="19"/>
        <v>0</v>
      </c>
      <c r="AD45" s="335" t="str">
        <f t="shared" si="0"/>
        <v>dokumen</v>
      </c>
      <c r="AE45" s="336">
        <f t="shared" si="18"/>
        <v>0</v>
      </c>
      <c r="AF45" s="612">
        <f t="shared" si="6"/>
        <v>0</v>
      </c>
      <c r="AG45" s="612">
        <f t="shared" si="7"/>
        <v>0</v>
      </c>
      <c r="AH45" s="613">
        <f t="shared" si="8"/>
        <v>7</v>
      </c>
      <c r="AI45" s="613" t="str">
        <f t="shared" si="9"/>
        <v>dokumen</v>
      </c>
      <c r="AJ45" s="614">
        <f t="shared" si="10"/>
        <v>17234950</v>
      </c>
      <c r="AK45" s="615">
        <f t="shared" si="11"/>
        <v>17.948717948717949</v>
      </c>
      <c r="AL45" s="616">
        <f t="shared" si="12"/>
        <v>16.414238095238094</v>
      </c>
      <c r="AM45" s="621" t="s">
        <v>453</v>
      </c>
      <c r="AN45" s="604"/>
    </row>
    <row r="46" spans="2:40" s="617" customFormat="1" ht="77.5" x14ac:dyDescent="0.35">
      <c r="B46" s="603"/>
      <c r="C46" s="604"/>
      <c r="D46" s="604"/>
      <c r="E46" s="621" t="s">
        <v>246</v>
      </c>
      <c r="F46" s="624" t="s">
        <v>247</v>
      </c>
      <c r="G46" s="625" t="s">
        <v>343</v>
      </c>
      <c r="H46" s="418">
        <v>60</v>
      </c>
      <c r="I46" s="606" t="s">
        <v>312</v>
      </c>
      <c r="J46" s="419">
        <v>125000000</v>
      </c>
      <c r="K46" s="607">
        <v>12</v>
      </c>
      <c r="L46" s="607" t="s">
        <v>312</v>
      </c>
      <c r="M46" s="608">
        <v>13952500</v>
      </c>
      <c r="N46" s="603">
        <v>12</v>
      </c>
      <c r="O46" s="606" t="str">
        <f t="shared" si="17"/>
        <v>laporan</v>
      </c>
      <c r="P46" s="332">
        <v>15000000</v>
      </c>
      <c r="Q46" s="333">
        <v>0</v>
      </c>
      <c r="R46" s="609" t="str">
        <f t="shared" si="13"/>
        <v>laporan</v>
      </c>
      <c r="S46" s="618">
        <v>0</v>
      </c>
      <c r="T46" s="603">
        <v>0</v>
      </c>
      <c r="U46" s="609" t="str">
        <f t="shared" si="14"/>
        <v>laporan</v>
      </c>
      <c r="V46" s="334"/>
      <c r="W46" s="603">
        <v>0</v>
      </c>
      <c r="X46" s="609" t="str">
        <f t="shared" si="15"/>
        <v>laporan</v>
      </c>
      <c r="Y46" s="610">
        <v>0</v>
      </c>
      <c r="Z46" s="603">
        <v>0</v>
      </c>
      <c r="AA46" s="611" t="str">
        <f t="shared" si="16"/>
        <v>laporan</v>
      </c>
      <c r="AB46" s="334">
        <v>0</v>
      </c>
      <c r="AC46" s="335">
        <f t="shared" si="19"/>
        <v>0</v>
      </c>
      <c r="AD46" s="335" t="str">
        <f t="shared" si="0"/>
        <v>laporan</v>
      </c>
      <c r="AE46" s="336">
        <f t="shared" si="18"/>
        <v>0</v>
      </c>
      <c r="AF46" s="612">
        <f t="shared" si="6"/>
        <v>0</v>
      </c>
      <c r="AG46" s="612">
        <f t="shared" si="7"/>
        <v>0</v>
      </c>
      <c r="AH46" s="613">
        <f t="shared" si="8"/>
        <v>12</v>
      </c>
      <c r="AI46" s="613" t="str">
        <f t="shared" si="9"/>
        <v>laporan</v>
      </c>
      <c r="AJ46" s="614">
        <f t="shared" si="10"/>
        <v>13952500</v>
      </c>
      <c r="AK46" s="615">
        <f t="shared" si="11"/>
        <v>20</v>
      </c>
      <c r="AL46" s="616">
        <f t="shared" si="12"/>
        <v>11.161999999999999</v>
      </c>
      <c r="AM46" s="621" t="s">
        <v>453</v>
      </c>
      <c r="AN46" s="604"/>
    </row>
    <row r="47" spans="2:40" s="617" customFormat="1" ht="81.75" customHeight="1" x14ac:dyDescent="0.35">
      <c r="B47" s="626"/>
      <c r="C47" s="604"/>
      <c r="D47" s="604"/>
      <c r="E47" s="621" t="s">
        <v>399</v>
      </c>
      <c r="F47" s="627" t="s">
        <v>400</v>
      </c>
      <c r="G47" s="627" t="s">
        <v>401</v>
      </c>
      <c r="H47" s="418">
        <v>4</v>
      </c>
      <c r="I47" s="606" t="s">
        <v>308</v>
      </c>
      <c r="J47" s="419">
        <v>200000000</v>
      </c>
      <c r="K47" s="607"/>
      <c r="L47" s="607"/>
      <c r="M47" s="608"/>
      <c r="N47" s="603"/>
      <c r="O47" s="606"/>
      <c r="P47" s="332"/>
      <c r="Q47" s="333"/>
      <c r="R47" s="609">
        <f t="shared" si="13"/>
        <v>0</v>
      </c>
      <c r="S47" s="618"/>
      <c r="T47" s="603"/>
      <c r="U47" s="609">
        <f t="shared" si="14"/>
        <v>0</v>
      </c>
      <c r="V47" s="334"/>
      <c r="W47" s="603"/>
      <c r="X47" s="609">
        <f t="shared" si="15"/>
        <v>0</v>
      </c>
      <c r="Y47" s="610"/>
      <c r="Z47" s="603"/>
      <c r="AA47" s="611">
        <f t="shared" si="16"/>
        <v>0</v>
      </c>
      <c r="AB47" s="334"/>
      <c r="AC47" s="335"/>
      <c r="AD47" s="335"/>
      <c r="AE47" s="336"/>
      <c r="AF47" s="612" t="e">
        <f t="shared" si="6"/>
        <v>#DIV/0!</v>
      </c>
      <c r="AG47" s="612" t="e">
        <f t="shared" si="7"/>
        <v>#DIV/0!</v>
      </c>
      <c r="AH47" s="613">
        <f t="shared" si="8"/>
        <v>0</v>
      </c>
      <c r="AI47" s="613" t="str">
        <f t="shared" si="9"/>
        <v>dokumen</v>
      </c>
      <c r="AJ47" s="614">
        <f t="shared" si="10"/>
        <v>0</v>
      </c>
      <c r="AK47" s="615">
        <f t="shared" si="11"/>
        <v>0</v>
      </c>
      <c r="AL47" s="616">
        <f t="shared" si="12"/>
        <v>0</v>
      </c>
      <c r="AM47" s="621" t="s">
        <v>453</v>
      </c>
      <c r="AN47" s="604"/>
    </row>
    <row r="48" spans="2:40" s="417" customFormat="1" ht="43.4" customHeight="1" x14ac:dyDescent="0.35">
      <c r="B48" s="408"/>
      <c r="C48" s="409"/>
      <c r="D48" s="409"/>
      <c r="E48" s="410" t="s">
        <v>239</v>
      </c>
      <c r="F48" s="410" t="s">
        <v>303</v>
      </c>
      <c r="G48" s="411"/>
      <c r="H48" s="412"/>
      <c r="I48" s="413"/>
      <c r="J48" s="414"/>
      <c r="K48" s="628"/>
      <c r="L48" s="628"/>
      <c r="M48" s="629"/>
      <c r="N48" s="413"/>
      <c r="O48" s="413"/>
      <c r="P48" s="415"/>
      <c r="Q48" s="416"/>
      <c r="R48" s="630">
        <f t="shared" si="13"/>
        <v>0</v>
      </c>
      <c r="S48" s="434"/>
      <c r="T48" s="413"/>
      <c r="U48" s="630">
        <f t="shared" si="14"/>
        <v>0</v>
      </c>
      <c r="V48" s="415"/>
      <c r="W48" s="413"/>
      <c r="X48" s="630">
        <f t="shared" si="15"/>
        <v>0</v>
      </c>
      <c r="Y48" s="415"/>
      <c r="Z48" s="413"/>
      <c r="AA48" s="631">
        <f t="shared" si="16"/>
        <v>0</v>
      </c>
      <c r="AB48" s="415"/>
      <c r="AC48" s="413"/>
      <c r="AD48" s="413"/>
      <c r="AE48" s="415"/>
      <c r="AF48" s="632" t="e">
        <f t="shared" si="6"/>
        <v>#DIV/0!</v>
      </c>
      <c r="AG48" s="632" t="e">
        <f t="shared" si="7"/>
        <v>#DIV/0!</v>
      </c>
      <c r="AH48" s="628">
        <f t="shared" si="8"/>
        <v>0</v>
      </c>
      <c r="AI48" s="628">
        <f t="shared" si="9"/>
        <v>0</v>
      </c>
      <c r="AJ48" s="629">
        <f t="shared" si="10"/>
        <v>0</v>
      </c>
      <c r="AK48" s="633" t="e">
        <f t="shared" si="11"/>
        <v>#DIV/0!</v>
      </c>
      <c r="AL48" s="634" t="e">
        <f t="shared" si="12"/>
        <v>#DIV/0!</v>
      </c>
      <c r="AM48" s="409" t="s">
        <v>453</v>
      </c>
      <c r="AN48" s="409"/>
    </row>
    <row r="49" spans="2:40" s="277" customFormat="1" ht="99.75" customHeight="1" x14ac:dyDescent="0.35">
      <c r="B49" s="260"/>
      <c r="C49" s="261" t="s">
        <v>306</v>
      </c>
      <c r="D49" s="261" t="s">
        <v>307</v>
      </c>
      <c r="E49" s="346">
        <v>37298</v>
      </c>
      <c r="F49" s="475" t="str">
        <f>UPPER("Program Perencanaan Lingkungan Hidup")</f>
        <v>PROGRAM PERENCANAAN LINGKUNGAN HIDUP</v>
      </c>
      <c r="G49" s="263" t="s">
        <v>77</v>
      </c>
      <c r="H49" s="264">
        <v>100</v>
      </c>
      <c r="I49" s="347" t="s">
        <v>309</v>
      </c>
      <c r="J49" s="266">
        <f>SUM(J50,J55)</f>
        <v>2086900000</v>
      </c>
      <c r="K49" s="590">
        <v>100</v>
      </c>
      <c r="L49" s="590" t="s">
        <v>309</v>
      </c>
      <c r="M49" s="589">
        <f>SUM(M50+M55)</f>
        <v>54625468</v>
      </c>
      <c r="N49" s="260">
        <v>100</v>
      </c>
      <c r="O49" s="347" t="s">
        <v>309</v>
      </c>
      <c r="P49" s="267">
        <f>SUM(P50,P55)</f>
        <v>62475150</v>
      </c>
      <c r="Q49" s="268">
        <v>0</v>
      </c>
      <c r="R49" s="265" t="str">
        <f t="shared" si="13"/>
        <v>%</v>
      </c>
      <c r="S49" s="432">
        <f>SUM(S50,S55)</f>
        <v>13149352</v>
      </c>
      <c r="T49" s="260">
        <v>0</v>
      </c>
      <c r="U49" s="265" t="str">
        <f t="shared" si="14"/>
        <v>%</v>
      </c>
      <c r="V49" s="432">
        <f>SUM(V50,V55)</f>
        <v>0</v>
      </c>
      <c r="W49" s="260">
        <v>0</v>
      </c>
      <c r="X49" s="265" t="str">
        <f t="shared" si="15"/>
        <v>%</v>
      </c>
      <c r="Y49" s="432">
        <f>SUM(Y50,Y55)</f>
        <v>0</v>
      </c>
      <c r="Z49" s="260">
        <v>0</v>
      </c>
      <c r="AA49" s="260" t="str">
        <f t="shared" si="16"/>
        <v>%</v>
      </c>
      <c r="AB49" s="432">
        <f>SUM(AB50,AB55)</f>
        <v>0</v>
      </c>
      <c r="AC49" s="272">
        <f t="shared" ref="AC49:AC73" si="20">Q49+T49+W49+Z49</f>
        <v>0</v>
      </c>
      <c r="AD49" s="272" t="str">
        <f t="shared" ref="AD49:AD114" si="21">O49</f>
        <v>%</v>
      </c>
      <c r="AE49" s="273">
        <f t="shared" ref="AE49:AE60" si="22">S49+V49+Y49+AB49</f>
        <v>13149352</v>
      </c>
      <c r="AF49" s="273">
        <f t="shared" si="6"/>
        <v>0</v>
      </c>
      <c r="AG49" s="273">
        <f t="shared" si="7"/>
        <v>21.047331619051736</v>
      </c>
      <c r="AH49" s="272">
        <f t="shared" si="8"/>
        <v>100</v>
      </c>
      <c r="AI49" s="272" t="str">
        <f t="shared" si="9"/>
        <v>%</v>
      </c>
      <c r="AJ49" s="274">
        <f t="shared" si="10"/>
        <v>67774820</v>
      </c>
      <c r="AK49" s="275">
        <f t="shared" si="11"/>
        <v>100</v>
      </c>
      <c r="AL49" s="276">
        <f t="shared" si="12"/>
        <v>3.2476314150174899</v>
      </c>
      <c r="AM49" s="261" t="s">
        <v>453</v>
      </c>
      <c r="AN49" s="270"/>
    </row>
    <row r="50" spans="2:40" s="331" customFormat="1" ht="105" customHeight="1" x14ac:dyDescent="0.35">
      <c r="B50" s="318"/>
      <c r="C50" s="344"/>
      <c r="D50" s="344"/>
      <c r="E50" s="320" t="s">
        <v>78</v>
      </c>
      <c r="F50" s="320" t="s">
        <v>79</v>
      </c>
      <c r="G50" s="320" t="s">
        <v>80</v>
      </c>
      <c r="H50" s="441">
        <v>10</v>
      </c>
      <c r="I50" s="442" t="s">
        <v>308</v>
      </c>
      <c r="J50" s="443">
        <f>SUM(J51:J54)</f>
        <v>1061900000</v>
      </c>
      <c r="K50" s="318">
        <v>1</v>
      </c>
      <c r="L50" s="318" t="s">
        <v>308</v>
      </c>
      <c r="M50" s="595">
        <f>M51</f>
        <v>50794769</v>
      </c>
      <c r="N50" s="318">
        <f>SUM(N51:N51)</f>
        <v>1</v>
      </c>
      <c r="O50" s="321" t="str">
        <f>I50</f>
        <v>dokumen</v>
      </c>
      <c r="P50" s="322">
        <f>SUM(P51:P51)</f>
        <v>62475150</v>
      </c>
      <c r="Q50" s="323"/>
      <c r="R50" s="442" t="str">
        <f t="shared" si="13"/>
        <v>dokumen</v>
      </c>
      <c r="S50" s="433">
        <f>SUM(S51:S51)</f>
        <v>13149352</v>
      </c>
      <c r="T50" s="318"/>
      <c r="U50" s="442" t="str">
        <f t="shared" si="14"/>
        <v>dokumen</v>
      </c>
      <c r="V50" s="324">
        <f>SUM(V51:V51)</f>
        <v>0</v>
      </c>
      <c r="W50" s="318"/>
      <c r="X50" s="442" t="str">
        <f t="shared" si="15"/>
        <v>dokumen</v>
      </c>
      <c r="Y50" s="325">
        <f>SUM(Y51:Y51)</f>
        <v>0</v>
      </c>
      <c r="Z50" s="318">
        <v>0</v>
      </c>
      <c r="AA50" s="444" t="str">
        <f t="shared" si="16"/>
        <v>dokumen</v>
      </c>
      <c r="AB50" s="324">
        <f>SUM(AB51:AB51)</f>
        <v>0</v>
      </c>
      <c r="AC50" s="326">
        <f t="shared" si="20"/>
        <v>0</v>
      </c>
      <c r="AD50" s="326" t="str">
        <f t="shared" si="21"/>
        <v>dokumen</v>
      </c>
      <c r="AE50" s="327">
        <f t="shared" si="22"/>
        <v>13149352</v>
      </c>
      <c r="AF50" s="327">
        <f t="shared" si="6"/>
        <v>0</v>
      </c>
      <c r="AG50" s="327">
        <f t="shared" si="7"/>
        <v>21.047331619051736</v>
      </c>
      <c r="AH50" s="326">
        <f t="shared" si="8"/>
        <v>1</v>
      </c>
      <c r="AI50" s="326" t="str">
        <f t="shared" si="9"/>
        <v>dokumen</v>
      </c>
      <c r="AJ50" s="328">
        <f t="shared" si="10"/>
        <v>63944121</v>
      </c>
      <c r="AK50" s="329">
        <f t="shared" si="11"/>
        <v>10</v>
      </c>
      <c r="AL50" s="330">
        <f t="shared" si="12"/>
        <v>6.0216706846219044</v>
      </c>
      <c r="AM50" s="344" t="s">
        <v>453</v>
      </c>
      <c r="AN50" s="319"/>
    </row>
    <row r="51" spans="2:40" s="617" customFormat="1" ht="76.5" customHeight="1" x14ac:dyDescent="0.35">
      <c r="B51" s="603"/>
      <c r="C51" s="604"/>
      <c r="D51" s="604"/>
      <c r="E51" s="605" t="s">
        <v>84</v>
      </c>
      <c r="F51" s="605" t="s">
        <v>85</v>
      </c>
      <c r="G51" s="605" t="s">
        <v>86</v>
      </c>
      <c r="H51" s="418">
        <v>7</v>
      </c>
      <c r="I51" s="606" t="s">
        <v>308</v>
      </c>
      <c r="J51" s="419">
        <v>511900000</v>
      </c>
      <c r="K51" s="607">
        <v>1</v>
      </c>
      <c r="L51" s="607" t="s">
        <v>308</v>
      </c>
      <c r="M51" s="608">
        <v>50794769</v>
      </c>
      <c r="N51" s="603">
        <v>1</v>
      </c>
      <c r="O51" s="606" t="str">
        <f>I51</f>
        <v>dokumen</v>
      </c>
      <c r="P51" s="332">
        <v>62475150</v>
      </c>
      <c r="Q51" s="333"/>
      <c r="R51" s="609" t="str">
        <f t="shared" si="13"/>
        <v>dokumen</v>
      </c>
      <c r="S51" s="618">
        <v>13149352</v>
      </c>
      <c r="T51" s="438">
        <v>0</v>
      </c>
      <c r="U51" s="609" t="str">
        <f t="shared" si="14"/>
        <v>dokumen</v>
      </c>
      <c r="V51" s="334">
        <v>0</v>
      </c>
      <c r="W51" s="603"/>
      <c r="X51" s="609" t="str">
        <f t="shared" si="15"/>
        <v>dokumen</v>
      </c>
      <c r="Y51" s="610">
        <v>0</v>
      </c>
      <c r="Z51" s="603">
        <v>0</v>
      </c>
      <c r="AA51" s="611" t="str">
        <f t="shared" si="16"/>
        <v>dokumen</v>
      </c>
      <c r="AB51" s="334">
        <v>0</v>
      </c>
      <c r="AC51" s="335">
        <f t="shared" si="20"/>
        <v>0</v>
      </c>
      <c r="AD51" s="335" t="str">
        <f t="shared" si="21"/>
        <v>dokumen</v>
      </c>
      <c r="AE51" s="336">
        <f t="shared" si="22"/>
        <v>13149352</v>
      </c>
      <c r="AF51" s="612">
        <f t="shared" si="6"/>
        <v>0</v>
      </c>
      <c r="AG51" s="612">
        <f t="shared" si="7"/>
        <v>21.047331619051736</v>
      </c>
      <c r="AH51" s="613">
        <f t="shared" si="8"/>
        <v>1</v>
      </c>
      <c r="AI51" s="613" t="str">
        <f t="shared" si="9"/>
        <v>dokumen</v>
      </c>
      <c r="AJ51" s="614">
        <f t="shared" si="10"/>
        <v>63944121</v>
      </c>
      <c r="AK51" s="615">
        <f t="shared" si="11"/>
        <v>14.285714285714285</v>
      </c>
      <c r="AL51" s="616">
        <f t="shared" si="12"/>
        <v>12.491525883961712</v>
      </c>
      <c r="AM51" s="621" t="s">
        <v>453</v>
      </c>
      <c r="AN51" s="604"/>
    </row>
    <row r="52" spans="2:40" s="617" customFormat="1" ht="46.5" x14ac:dyDescent="0.35">
      <c r="B52" s="603"/>
      <c r="C52" s="604"/>
      <c r="D52" s="604"/>
      <c r="E52" s="605" t="s">
        <v>403</v>
      </c>
      <c r="F52" s="605" t="s">
        <v>402</v>
      </c>
      <c r="G52" s="605" t="s">
        <v>404</v>
      </c>
      <c r="H52" s="418">
        <v>1</v>
      </c>
      <c r="I52" s="606" t="s">
        <v>308</v>
      </c>
      <c r="J52" s="419">
        <v>100000000</v>
      </c>
      <c r="K52" s="607"/>
      <c r="L52" s="607"/>
      <c r="M52" s="608"/>
      <c r="N52" s="603"/>
      <c r="O52" s="606"/>
      <c r="P52" s="332"/>
      <c r="Q52" s="333"/>
      <c r="R52" s="609">
        <f t="shared" si="13"/>
        <v>0</v>
      </c>
      <c r="S52" s="618"/>
      <c r="T52" s="438"/>
      <c r="U52" s="609">
        <f t="shared" si="14"/>
        <v>0</v>
      </c>
      <c r="V52" s="334"/>
      <c r="W52" s="603"/>
      <c r="X52" s="609">
        <f t="shared" si="15"/>
        <v>0</v>
      </c>
      <c r="Y52" s="610"/>
      <c r="Z52" s="603"/>
      <c r="AA52" s="611">
        <f t="shared" si="16"/>
        <v>0</v>
      </c>
      <c r="AB52" s="334"/>
      <c r="AC52" s="335"/>
      <c r="AD52" s="335"/>
      <c r="AE52" s="336"/>
      <c r="AF52" s="612" t="e">
        <f t="shared" si="6"/>
        <v>#DIV/0!</v>
      </c>
      <c r="AG52" s="612" t="e">
        <f t="shared" si="7"/>
        <v>#DIV/0!</v>
      </c>
      <c r="AH52" s="613">
        <f t="shared" si="8"/>
        <v>0</v>
      </c>
      <c r="AI52" s="613" t="str">
        <f t="shared" si="9"/>
        <v>dokumen</v>
      </c>
      <c r="AJ52" s="614">
        <f t="shared" si="10"/>
        <v>0</v>
      </c>
      <c r="AK52" s="615">
        <f t="shared" si="11"/>
        <v>0</v>
      </c>
      <c r="AL52" s="616">
        <f t="shared" si="12"/>
        <v>0</v>
      </c>
      <c r="AM52" s="621" t="s">
        <v>453</v>
      </c>
      <c r="AN52" s="604"/>
    </row>
    <row r="53" spans="2:40" s="617" customFormat="1" ht="62" x14ac:dyDescent="0.35">
      <c r="B53" s="603"/>
      <c r="C53" s="604"/>
      <c r="D53" s="604"/>
      <c r="E53" s="605" t="s">
        <v>406</v>
      </c>
      <c r="F53" s="605" t="s">
        <v>405</v>
      </c>
      <c r="G53" s="605" t="s">
        <v>408</v>
      </c>
      <c r="H53" s="418">
        <v>1</v>
      </c>
      <c r="I53" s="606" t="s">
        <v>308</v>
      </c>
      <c r="J53" s="419">
        <v>250000000</v>
      </c>
      <c r="K53" s="607"/>
      <c r="L53" s="607"/>
      <c r="M53" s="608"/>
      <c r="N53" s="603"/>
      <c r="O53" s="606"/>
      <c r="P53" s="332"/>
      <c r="Q53" s="333"/>
      <c r="R53" s="609">
        <f t="shared" si="13"/>
        <v>0</v>
      </c>
      <c r="S53" s="618"/>
      <c r="T53" s="438"/>
      <c r="U53" s="609">
        <f t="shared" si="14"/>
        <v>0</v>
      </c>
      <c r="V53" s="334"/>
      <c r="W53" s="603"/>
      <c r="X53" s="609">
        <f t="shared" si="15"/>
        <v>0</v>
      </c>
      <c r="Y53" s="610"/>
      <c r="Z53" s="603"/>
      <c r="AA53" s="611">
        <f t="shared" si="16"/>
        <v>0</v>
      </c>
      <c r="AB53" s="334"/>
      <c r="AC53" s="335"/>
      <c r="AD53" s="335"/>
      <c r="AE53" s="336"/>
      <c r="AF53" s="612" t="e">
        <f t="shared" si="6"/>
        <v>#DIV/0!</v>
      </c>
      <c r="AG53" s="612" t="e">
        <f t="shared" si="7"/>
        <v>#DIV/0!</v>
      </c>
      <c r="AH53" s="613">
        <f t="shared" si="8"/>
        <v>0</v>
      </c>
      <c r="AI53" s="613" t="str">
        <f t="shared" si="9"/>
        <v>dokumen</v>
      </c>
      <c r="AJ53" s="614">
        <f t="shared" si="10"/>
        <v>0</v>
      </c>
      <c r="AK53" s="615">
        <f t="shared" si="11"/>
        <v>0</v>
      </c>
      <c r="AL53" s="616">
        <f t="shared" si="12"/>
        <v>0</v>
      </c>
      <c r="AM53" s="621" t="s">
        <v>453</v>
      </c>
      <c r="AN53" s="604"/>
    </row>
    <row r="54" spans="2:40" s="617" customFormat="1" ht="93" x14ac:dyDescent="0.35">
      <c r="B54" s="603"/>
      <c r="C54" s="604"/>
      <c r="D54" s="604"/>
      <c r="E54" s="605" t="s">
        <v>407</v>
      </c>
      <c r="F54" s="605" t="s">
        <v>82</v>
      </c>
      <c r="G54" s="605" t="s">
        <v>83</v>
      </c>
      <c r="H54" s="418">
        <v>1</v>
      </c>
      <c r="I54" s="606" t="s">
        <v>308</v>
      </c>
      <c r="J54" s="608">
        <v>200000000</v>
      </c>
      <c r="K54" s="607"/>
      <c r="L54" s="607"/>
      <c r="M54" s="608"/>
      <c r="N54" s="603"/>
      <c r="O54" s="606"/>
      <c r="P54" s="332"/>
      <c r="Q54" s="333"/>
      <c r="R54" s="609">
        <f t="shared" si="13"/>
        <v>0</v>
      </c>
      <c r="S54" s="618"/>
      <c r="T54" s="438"/>
      <c r="U54" s="609">
        <f t="shared" si="14"/>
        <v>0</v>
      </c>
      <c r="V54" s="334"/>
      <c r="W54" s="603"/>
      <c r="X54" s="609">
        <f t="shared" si="15"/>
        <v>0</v>
      </c>
      <c r="Y54" s="610"/>
      <c r="Z54" s="603"/>
      <c r="AA54" s="611">
        <f t="shared" si="16"/>
        <v>0</v>
      </c>
      <c r="AB54" s="334"/>
      <c r="AC54" s="335"/>
      <c r="AD54" s="335"/>
      <c r="AE54" s="336"/>
      <c r="AF54" s="612" t="e">
        <f t="shared" si="6"/>
        <v>#DIV/0!</v>
      </c>
      <c r="AG54" s="612" t="e">
        <f t="shared" si="7"/>
        <v>#DIV/0!</v>
      </c>
      <c r="AH54" s="613">
        <f t="shared" si="8"/>
        <v>0</v>
      </c>
      <c r="AI54" s="613" t="str">
        <f t="shared" si="9"/>
        <v>dokumen</v>
      </c>
      <c r="AJ54" s="614">
        <f t="shared" si="10"/>
        <v>0</v>
      </c>
      <c r="AK54" s="615">
        <f t="shared" si="11"/>
        <v>0</v>
      </c>
      <c r="AL54" s="616">
        <f t="shared" si="12"/>
        <v>0</v>
      </c>
      <c r="AM54" s="621" t="s">
        <v>453</v>
      </c>
      <c r="AN54" s="604"/>
    </row>
    <row r="55" spans="2:40" s="331" customFormat="1" ht="77.5" x14ac:dyDescent="0.35">
      <c r="B55" s="318"/>
      <c r="C55" s="319"/>
      <c r="D55" s="319"/>
      <c r="E55" s="320" t="s">
        <v>87</v>
      </c>
      <c r="F55" s="320" t="s">
        <v>88</v>
      </c>
      <c r="G55" s="320" t="s">
        <v>89</v>
      </c>
      <c r="H55" s="441">
        <f>SUM(H56:H59)</f>
        <v>10</v>
      </c>
      <c r="I55" s="442" t="s">
        <v>308</v>
      </c>
      <c r="J55" s="443">
        <f>SUM(J56:J59)</f>
        <v>1025000000</v>
      </c>
      <c r="K55" s="318">
        <v>4</v>
      </c>
      <c r="L55" s="318" t="s">
        <v>308</v>
      </c>
      <c r="M55" s="595">
        <f>SUM(M56:M59)</f>
        <v>3830699</v>
      </c>
      <c r="N55" s="318">
        <v>1</v>
      </c>
      <c r="O55" s="321" t="s">
        <v>308</v>
      </c>
      <c r="P55" s="322">
        <f>SUM(P56:P59)</f>
        <v>0</v>
      </c>
      <c r="Q55" s="323"/>
      <c r="R55" s="442" t="str">
        <f t="shared" si="13"/>
        <v>dokumen</v>
      </c>
      <c r="S55" s="433">
        <f>SUM(S56:S59)</f>
        <v>0</v>
      </c>
      <c r="T55" s="318"/>
      <c r="U55" s="442" t="str">
        <f t="shared" si="14"/>
        <v>dokumen</v>
      </c>
      <c r="V55" s="324">
        <f>SUM(V56:V59)</f>
        <v>0</v>
      </c>
      <c r="W55" s="318"/>
      <c r="X55" s="442" t="str">
        <f t="shared" si="15"/>
        <v>dokumen</v>
      </c>
      <c r="Y55" s="325">
        <f>SUM(Y56:Y59)</f>
        <v>0</v>
      </c>
      <c r="Z55" s="318">
        <v>0</v>
      </c>
      <c r="AA55" s="444" t="str">
        <f t="shared" si="16"/>
        <v>dokumen</v>
      </c>
      <c r="AB55" s="324">
        <f>SUM(AB56:AB59)</f>
        <v>0</v>
      </c>
      <c r="AC55" s="326">
        <f t="shared" si="20"/>
        <v>0</v>
      </c>
      <c r="AD55" s="326" t="str">
        <f t="shared" si="21"/>
        <v>dokumen</v>
      </c>
      <c r="AE55" s="327">
        <f t="shared" si="22"/>
        <v>0</v>
      </c>
      <c r="AF55" s="327">
        <f t="shared" si="6"/>
        <v>0</v>
      </c>
      <c r="AG55" s="327" t="e">
        <f t="shared" si="7"/>
        <v>#DIV/0!</v>
      </c>
      <c r="AH55" s="326">
        <f t="shared" si="8"/>
        <v>4</v>
      </c>
      <c r="AI55" s="326" t="str">
        <f t="shared" si="9"/>
        <v>dokumen</v>
      </c>
      <c r="AJ55" s="328">
        <f t="shared" si="10"/>
        <v>3830699</v>
      </c>
      <c r="AK55" s="329">
        <f t="shared" si="11"/>
        <v>40</v>
      </c>
      <c r="AL55" s="330">
        <f t="shared" si="12"/>
        <v>0.37372673170731707</v>
      </c>
      <c r="AM55" s="344" t="s">
        <v>453</v>
      </c>
      <c r="AN55" s="319"/>
    </row>
    <row r="56" spans="2:40" s="643" customFormat="1" ht="62" x14ac:dyDescent="0.35">
      <c r="B56" s="607"/>
      <c r="C56" s="635"/>
      <c r="D56" s="635"/>
      <c r="E56" s="605" t="s">
        <v>90</v>
      </c>
      <c r="F56" s="605" t="s">
        <v>91</v>
      </c>
      <c r="G56" s="636" t="s">
        <v>223</v>
      </c>
      <c r="H56" s="637">
        <v>1</v>
      </c>
      <c r="I56" s="638" t="s">
        <v>308</v>
      </c>
      <c r="J56" s="608">
        <v>200000000</v>
      </c>
      <c r="K56" s="607">
        <v>0</v>
      </c>
      <c r="L56" s="607">
        <v>0</v>
      </c>
      <c r="M56" s="608">
        <v>0</v>
      </c>
      <c r="N56" s="639">
        <v>0</v>
      </c>
      <c r="O56" s="638" t="s">
        <v>308</v>
      </c>
      <c r="P56" s="348">
        <v>0</v>
      </c>
      <c r="Q56" s="349"/>
      <c r="R56" s="609" t="str">
        <f t="shared" si="13"/>
        <v>dokumen</v>
      </c>
      <c r="S56" s="640"/>
      <c r="T56" s="641">
        <v>0</v>
      </c>
      <c r="U56" s="609" t="str">
        <f t="shared" si="14"/>
        <v>dokumen</v>
      </c>
      <c r="V56" s="350"/>
      <c r="W56" s="607"/>
      <c r="X56" s="609" t="str">
        <f t="shared" si="15"/>
        <v>dokumen</v>
      </c>
      <c r="Y56" s="642"/>
      <c r="Z56" s="607"/>
      <c r="AA56" s="611" t="str">
        <f t="shared" si="16"/>
        <v>dokumen</v>
      </c>
      <c r="AB56" s="350"/>
      <c r="AC56" s="335">
        <f t="shared" si="20"/>
        <v>0</v>
      </c>
      <c r="AD56" s="335" t="str">
        <f t="shared" si="21"/>
        <v>dokumen</v>
      </c>
      <c r="AE56" s="336">
        <f t="shared" si="22"/>
        <v>0</v>
      </c>
      <c r="AF56" s="612" t="e">
        <f t="shared" si="6"/>
        <v>#DIV/0!</v>
      </c>
      <c r="AG56" s="612" t="e">
        <f t="shared" si="7"/>
        <v>#DIV/0!</v>
      </c>
      <c r="AH56" s="613">
        <f t="shared" si="8"/>
        <v>0</v>
      </c>
      <c r="AI56" s="613" t="str">
        <f t="shared" si="9"/>
        <v>dokumen</v>
      </c>
      <c r="AJ56" s="614">
        <f t="shared" si="10"/>
        <v>0</v>
      </c>
      <c r="AK56" s="615">
        <f t="shared" si="11"/>
        <v>0</v>
      </c>
      <c r="AL56" s="616">
        <f t="shared" si="12"/>
        <v>0</v>
      </c>
      <c r="AM56" s="754" t="s">
        <v>453</v>
      </c>
      <c r="AN56" s="635"/>
    </row>
    <row r="57" spans="2:40" s="643" customFormat="1" ht="56.25" customHeight="1" x14ac:dyDescent="0.35">
      <c r="B57" s="607"/>
      <c r="C57" s="635"/>
      <c r="D57" s="635"/>
      <c r="E57" s="605" t="s">
        <v>410</v>
      </c>
      <c r="F57" s="605" t="s">
        <v>409</v>
      </c>
      <c r="G57" s="636" t="s">
        <v>411</v>
      </c>
      <c r="H57" s="637">
        <v>5</v>
      </c>
      <c r="I57" s="606" t="s">
        <v>308</v>
      </c>
      <c r="J57" s="608">
        <v>25000000</v>
      </c>
      <c r="K57" s="607"/>
      <c r="L57" s="607"/>
      <c r="M57" s="608"/>
      <c r="N57" s="639"/>
      <c r="O57" s="638"/>
      <c r="P57" s="348"/>
      <c r="Q57" s="349"/>
      <c r="R57" s="609">
        <f t="shared" si="13"/>
        <v>0</v>
      </c>
      <c r="S57" s="640"/>
      <c r="T57" s="641"/>
      <c r="U57" s="609">
        <f t="shared" si="14"/>
        <v>0</v>
      </c>
      <c r="V57" s="350"/>
      <c r="W57" s="607"/>
      <c r="X57" s="609">
        <f t="shared" si="15"/>
        <v>0</v>
      </c>
      <c r="Y57" s="642"/>
      <c r="Z57" s="607"/>
      <c r="AA57" s="611">
        <f t="shared" si="16"/>
        <v>0</v>
      </c>
      <c r="AB57" s="350"/>
      <c r="AC57" s="335"/>
      <c r="AD57" s="335"/>
      <c r="AE57" s="336"/>
      <c r="AF57" s="612" t="e">
        <f t="shared" si="6"/>
        <v>#DIV/0!</v>
      </c>
      <c r="AG57" s="612" t="e">
        <f t="shared" si="7"/>
        <v>#DIV/0!</v>
      </c>
      <c r="AH57" s="613">
        <f t="shared" si="8"/>
        <v>0</v>
      </c>
      <c r="AI57" s="613" t="str">
        <f t="shared" si="9"/>
        <v>dokumen</v>
      </c>
      <c r="AJ57" s="614">
        <f t="shared" si="10"/>
        <v>0</v>
      </c>
      <c r="AK57" s="615">
        <f t="shared" si="11"/>
        <v>0</v>
      </c>
      <c r="AL57" s="616">
        <f t="shared" si="12"/>
        <v>0</v>
      </c>
      <c r="AM57" s="754" t="s">
        <v>453</v>
      </c>
      <c r="AN57" s="635"/>
    </row>
    <row r="58" spans="2:40" s="617" customFormat="1" ht="62" x14ac:dyDescent="0.35">
      <c r="B58" s="603"/>
      <c r="C58" s="604"/>
      <c r="D58" s="604"/>
      <c r="E58" s="605" t="s">
        <v>92</v>
      </c>
      <c r="F58" s="605" t="s">
        <v>93</v>
      </c>
      <c r="G58" s="605" t="s">
        <v>94</v>
      </c>
      <c r="H58" s="418">
        <v>4</v>
      </c>
      <c r="I58" s="606" t="s">
        <v>308</v>
      </c>
      <c r="J58" s="419">
        <v>800000000</v>
      </c>
      <c r="K58" s="607">
        <v>1</v>
      </c>
      <c r="L58" s="607" t="s">
        <v>308</v>
      </c>
      <c r="M58" s="608">
        <v>3830699</v>
      </c>
      <c r="N58" s="644">
        <v>1</v>
      </c>
      <c r="O58" s="606" t="s">
        <v>308</v>
      </c>
      <c r="P58" s="332">
        <v>0</v>
      </c>
      <c r="Q58" s="333"/>
      <c r="R58" s="609" t="str">
        <f t="shared" si="13"/>
        <v>dokumen</v>
      </c>
      <c r="S58" s="618"/>
      <c r="T58" s="438">
        <v>0</v>
      </c>
      <c r="U58" s="609" t="str">
        <f t="shared" si="14"/>
        <v>dokumen</v>
      </c>
      <c r="V58" s="334">
        <v>0</v>
      </c>
      <c r="W58" s="603"/>
      <c r="X58" s="609" t="str">
        <f t="shared" si="15"/>
        <v>dokumen</v>
      </c>
      <c r="Y58" s="642">
        <v>0</v>
      </c>
      <c r="Z58" s="603">
        <v>0</v>
      </c>
      <c r="AA58" s="611" t="str">
        <f t="shared" si="16"/>
        <v>dokumen</v>
      </c>
      <c r="AB58" s="334">
        <v>0</v>
      </c>
      <c r="AC58" s="335">
        <f t="shared" si="20"/>
        <v>0</v>
      </c>
      <c r="AD58" s="335" t="str">
        <f t="shared" si="21"/>
        <v>dokumen</v>
      </c>
      <c r="AE58" s="336">
        <f t="shared" si="22"/>
        <v>0</v>
      </c>
      <c r="AF58" s="612">
        <f t="shared" si="6"/>
        <v>0</v>
      </c>
      <c r="AG58" s="612" t="e">
        <f t="shared" si="7"/>
        <v>#DIV/0!</v>
      </c>
      <c r="AH58" s="613">
        <f t="shared" si="8"/>
        <v>1</v>
      </c>
      <c r="AI58" s="613" t="str">
        <f t="shared" si="9"/>
        <v>dokumen</v>
      </c>
      <c r="AJ58" s="614">
        <f t="shared" si="10"/>
        <v>3830699</v>
      </c>
      <c r="AK58" s="615">
        <f t="shared" si="11"/>
        <v>25</v>
      </c>
      <c r="AL58" s="616">
        <f t="shared" si="12"/>
        <v>0.47883737500000001</v>
      </c>
      <c r="AM58" s="621" t="s">
        <v>453</v>
      </c>
      <c r="AN58" s="604"/>
    </row>
    <row r="59" spans="2:40" s="643" customFormat="1" ht="77.5" x14ac:dyDescent="0.35">
      <c r="B59" s="607"/>
      <c r="C59" s="635"/>
      <c r="D59" s="635"/>
      <c r="E59" s="605" t="s">
        <v>95</v>
      </c>
      <c r="F59" s="605" t="s">
        <v>96</v>
      </c>
      <c r="G59" s="605" t="s">
        <v>97</v>
      </c>
      <c r="H59" s="637"/>
      <c r="I59" s="638"/>
      <c r="J59" s="608"/>
      <c r="K59" s="607">
        <v>0</v>
      </c>
      <c r="L59" s="607" t="s">
        <v>308</v>
      </c>
      <c r="M59" s="608"/>
      <c r="N59" s="607">
        <v>0</v>
      </c>
      <c r="O59" s="638" t="s">
        <v>308</v>
      </c>
      <c r="P59" s="348">
        <v>0</v>
      </c>
      <c r="Q59" s="349">
        <v>0</v>
      </c>
      <c r="R59" s="609" t="str">
        <f t="shared" si="13"/>
        <v>dokumen</v>
      </c>
      <c r="S59" s="640">
        <v>0</v>
      </c>
      <c r="T59" s="641">
        <v>0</v>
      </c>
      <c r="U59" s="609" t="str">
        <f t="shared" si="14"/>
        <v>dokumen</v>
      </c>
      <c r="V59" s="350">
        <v>0</v>
      </c>
      <c r="W59" s="607">
        <v>0</v>
      </c>
      <c r="X59" s="609" t="str">
        <f t="shared" si="15"/>
        <v>dokumen</v>
      </c>
      <c r="Y59" s="642"/>
      <c r="Z59" s="607">
        <v>0</v>
      </c>
      <c r="AA59" s="611" t="str">
        <f t="shared" si="16"/>
        <v>dokumen</v>
      </c>
      <c r="AB59" s="350"/>
      <c r="AC59" s="335">
        <f t="shared" si="20"/>
        <v>0</v>
      </c>
      <c r="AD59" s="335" t="str">
        <f t="shared" si="21"/>
        <v>dokumen</v>
      </c>
      <c r="AE59" s="336">
        <f t="shared" si="22"/>
        <v>0</v>
      </c>
      <c r="AF59" s="612" t="e">
        <f t="shared" si="6"/>
        <v>#DIV/0!</v>
      </c>
      <c r="AG59" s="612" t="e">
        <f t="shared" si="7"/>
        <v>#DIV/0!</v>
      </c>
      <c r="AH59" s="613">
        <f t="shared" si="8"/>
        <v>0</v>
      </c>
      <c r="AI59" s="613">
        <f t="shared" si="9"/>
        <v>0</v>
      </c>
      <c r="AJ59" s="614">
        <f t="shared" si="10"/>
        <v>0</v>
      </c>
      <c r="AK59" s="615" t="e">
        <f t="shared" si="11"/>
        <v>#DIV/0!</v>
      </c>
      <c r="AL59" s="616" t="e">
        <f t="shared" si="12"/>
        <v>#DIV/0!</v>
      </c>
      <c r="AM59" s="754" t="s">
        <v>453</v>
      </c>
      <c r="AN59" s="635"/>
    </row>
    <row r="60" spans="2:40" s="357" customFormat="1" ht="32.15" customHeight="1" x14ac:dyDescent="0.35">
      <c r="B60" s="351"/>
      <c r="C60" s="564" t="s">
        <v>306</v>
      </c>
      <c r="D60" s="566" t="s">
        <v>307</v>
      </c>
      <c r="E60" s="352">
        <v>37663</v>
      </c>
      <c r="F60" s="568" t="str">
        <f>UPPER("Program pengendalian pencemaran dan/atau kerusakan lingkungan hidup")</f>
        <v>PROGRAM PENGENDALIAN PENCEMARAN DAN/ATAU KERUSAKAN LINGKUNGAN HIDUP</v>
      </c>
      <c r="G60" s="353" t="s">
        <v>311</v>
      </c>
      <c r="H60" s="354">
        <v>100</v>
      </c>
      <c r="I60" s="355" t="s">
        <v>309</v>
      </c>
      <c r="J60" s="528">
        <f>SUM(J62,J65,J68)</f>
        <v>1710120000</v>
      </c>
      <c r="K60" s="590">
        <v>100</v>
      </c>
      <c r="L60" s="590" t="s">
        <v>309</v>
      </c>
      <c r="M60" s="528">
        <f>SUM(M62+M65+M68)</f>
        <v>277790571</v>
      </c>
      <c r="N60" s="272">
        <v>100</v>
      </c>
      <c r="O60" s="272" t="str">
        <f>I60</f>
        <v>%</v>
      </c>
      <c r="P60" s="526">
        <f>SUM(P62,P65,P68)</f>
        <v>204012500</v>
      </c>
      <c r="Q60" s="276">
        <v>0</v>
      </c>
      <c r="R60" s="265" t="str">
        <f t="shared" si="13"/>
        <v>%</v>
      </c>
      <c r="S60" s="560">
        <f>SUM(S62,S65,S68)</f>
        <v>22267110</v>
      </c>
      <c r="T60" s="276">
        <v>0</v>
      </c>
      <c r="U60" s="265" t="str">
        <f t="shared" si="14"/>
        <v>%</v>
      </c>
      <c r="V60" s="524">
        <f>SUM(V62,V65,V68)</f>
        <v>0</v>
      </c>
      <c r="W60" s="276">
        <v>0</v>
      </c>
      <c r="X60" s="265" t="str">
        <f t="shared" si="15"/>
        <v>%</v>
      </c>
      <c r="Y60" s="562">
        <f>SUM(Y62,Y65,Y68)</f>
        <v>0</v>
      </c>
      <c r="Z60" s="276">
        <v>0</v>
      </c>
      <c r="AA60" s="260" t="str">
        <f t="shared" si="16"/>
        <v>%</v>
      </c>
      <c r="AB60" s="524">
        <f>SUM(AB62,AB65,AB68)</f>
        <v>0</v>
      </c>
      <c r="AC60" s="378">
        <f t="shared" si="20"/>
        <v>0</v>
      </c>
      <c r="AD60" s="272" t="str">
        <f t="shared" si="21"/>
        <v>%</v>
      </c>
      <c r="AE60" s="526">
        <f t="shared" si="22"/>
        <v>22267110</v>
      </c>
      <c r="AF60" s="273">
        <f t="shared" si="6"/>
        <v>0</v>
      </c>
      <c r="AG60" s="273">
        <f t="shared" si="7"/>
        <v>10.914581214386374</v>
      </c>
      <c r="AH60" s="272">
        <f t="shared" si="8"/>
        <v>100</v>
      </c>
      <c r="AI60" s="272" t="str">
        <f t="shared" si="9"/>
        <v>%</v>
      </c>
      <c r="AJ60" s="274">
        <f t="shared" si="10"/>
        <v>300057681</v>
      </c>
      <c r="AK60" s="275">
        <f t="shared" si="11"/>
        <v>100</v>
      </c>
      <c r="AL60" s="276">
        <f t="shared" si="12"/>
        <v>17.546001508666059</v>
      </c>
      <c r="AM60" s="355" t="s">
        <v>453</v>
      </c>
      <c r="AN60" s="355"/>
    </row>
    <row r="61" spans="2:40" s="357" customFormat="1" ht="31" x14ac:dyDescent="0.35">
      <c r="B61" s="358"/>
      <c r="C61" s="565"/>
      <c r="D61" s="567"/>
      <c r="E61" s="346"/>
      <c r="F61" s="569"/>
      <c r="G61" s="359" t="s">
        <v>310</v>
      </c>
      <c r="H61" s="354">
        <v>100</v>
      </c>
      <c r="I61" s="355" t="s">
        <v>309</v>
      </c>
      <c r="J61" s="529"/>
      <c r="K61" s="590">
        <v>100</v>
      </c>
      <c r="L61" s="590" t="s">
        <v>309</v>
      </c>
      <c r="M61" s="529"/>
      <c r="N61" s="272">
        <v>100</v>
      </c>
      <c r="O61" s="272" t="str">
        <f t="shared" ref="O61:O113" si="23">I61</f>
        <v>%</v>
      </c>
      <c r="P61" s="527"/>
      <c r="Q61" s="276">
        <v>0</v>
      </c>
      <c r="R61" s="265" t="str">
        <f t="shared" si="13"/>
        <v>%</v>
      </c>
      <c r="S61" s="561"/>
      <c r="T61" s="276">
        <v>0</v>
      </c>
      <c r="U61" s="265" t="str">
        <f t="shared" si="14"/>
        <v>%</v>
      </c>
      <c r="V61" s="525"/>
      <c r="W61" s="276">
        <v>0</v>
      </c>
      <c r="X61" s="265" t="str">
        <f t="shared" si="15"/>
        <v>%</v>
      </c>
      <c r="Y61" s="563"/>
      <c r="Z61" s="276">
        <v>0</v>
      </c>
      <c r="AA61" s="260" t="str">
        <f t="shared" si="16"/>
        <v>%</v>
      </c>
      <c r="AB61" s="525"/>
      <c r="AC61" s="272">
        <f t="shared" si="20"/>
        <v>0</v>
      </c>
      <c r="AD61" s="272" t="str">
        <f t="shared" si="21"/>
        <v>%</v>
      </c>
      <c r="AE61" s="527"/>
      <c r="AF61" s="273">
        <f t="shared" si="6"/>
        <v>0</v>
      </c>
      <c r="AG61" s="273" t="e">
        <f t="shared" si="7"/>
        <v>#DIV/0!</v>
      </c>
      <c r="AH61" s="272">
        <f t="shared" si="8"/>
        <v>100</v>
      </c>
      <c r="AI61" s="272" t="str">
        <f t="shared" si="9"/>
        <v>%</v>
      </c>
      <c r="AJ61" s="274">
        <f t="shared" si="10"/>
        <v>0</v>
      </c>
      <c r="AK61" s="275">
        <f t="shared" si="11"/>
        <v>100</v>
      </c>
      <c r="AL61" s="276" t="e">
        <f t="shared" si="12"/>
        <v>#DIV/0!</v>
      </c>
      <c r="AM61" s="355" t="s">
        <v>453</v>
      </c>
      <c r="AN61" s="355"/>
    </row>
    <row r="62" spans="2:40" s="331" customFormat="1" ht="93" x14ac:dyDescent="0.35">
      <c r="B62" s="318"/>
      <c r="C62" s="319"/>
      <c r="D62" s="319"/>
      <c r="E62" s="320" t="s">
        <v>40</v>
      </c>
      <c r="F62" s="320" t="s">
        <v>41</v>
      </c>
      <c r="G62" s="320" t="s">
        <v>439</v>
      </c>
      <c r="H62" s="441">
        <v>10</v>
      </c>
      <c r="I62" s="442" t="s">
        <v>312</v>
      </c>
      <c r="J62" s="443">
        <f>SUM(J63:J64)</f>
        <v>286700000</v>
      </c>
      <c r="K62" s="360">
        <v>2</v>
      </c>
      <c r="L62" s="360" t="s">
        <v>312</v>
      </c>
      <c r="M62" s="595">
        <f>SUM(M63:M64)</f>
        <v>40099399</v>
      </c>
      <c r="N62" s="318">
        <f>SUM(N63:N64)</f>
        <v>2</v>
      </c>
      <c r="O62" s="321" t="str">
        <f t="shared" si="23"/>
        <v>laporan</v>
      </c>
      <c r="P62" s="322">
        <f>SUM(P63:P64)</f>
        <v>50589550</v>
      </c>
      <c r="Q62" s="323"/>
      <c r="R62" s="442" t="str">
        <f t="shared" si="13"/>
        <v>laporan</v>
      </c>
      <c r="S62" s="433">
        <f>SUM(S63:S64)</f>
        <v>0</v>
      </c>
      <c r="T62" s="360"/>
      <c r="U62" s="442" t="str">
        <f t="shared" si="14"/>
        <v>laporan</v>
      </c>
      <c r="V62" s="324">
        <f>SUM(V63:V64)</f>
        <v>0</v>
      </c>
      <c r="W62" s="360"/>
      <c r="X62" s="442" t="str">
        <f t="shared" si="15"/>
        <v>laporan</v>
      </c>
      <c r="Y62" s="325">
        <f>SUM(Y63:Y64)</f>
        <v>0</v>
      </c>
      <c r="Z62" s="318">
        <v>0</v>
      </c>
      <c r="AA62" s="444" t="str">
        <f t="shared" si="16"/>
        <v>laporan</v>
      </c>
      <c r="AB62" s="324">
        <f>SUM(AB63:AB64)</f>
        <v>0</v>
      </c>
      <c r="AC62" s="326">
        <f t="shared" si="20"/>
        <v>0</v>
      </c>
      <c r="AD62" s="326" t="str">
        <f t="shared" si="21"/>
        <v>laporan</v>
      </c>
      <c r="AE62" s="327">
        <f t="shared" ref="AE62:AE114" si="24">S62+V62+Y62+AB62</f>
        <v>0</v>
      </c>
      <c r="AF62" s="327">
        <f t="shared" si="6"/>
        <v>0</v>
      </c>
      <c r="AG62" s="327">
        <f t="shared" si="7"/>
        <v>0</v>
      </c>
      <c r="AH62" s="326">
        <f t="shared" si="8"/>
        <v>2</v>
      </c>
      <c r="AI62" s="326" t="str">
        <f t="shared" si="9"/>
        <v>laporan</v>
      </c>
      <c r="AJ62" s="328">
        <f t="shared" si="10"/>
        <v>40099399</v>
      </c>
      <c r="AK62" s="329">
        <f t="shared" si="11"/>
        <v>20</v>
      </c>
      <c r="AL62" s="330">
        <f t="shared" si="12"/>
        <v>13.986536100453437</v>
      </c>
      <c r="AM62" s="344" t="s">
        <v>453</v>
      </c>
      <c r="AN62" s="319"/>
    </row>
    <row r="63" spans="2:40" s="617" customFormat="1" ht="77.5" x14ac:dyDescent="0.35">
      <c r="B63" s="603"/>
      <c r="C63" s="604"/>
      <c r="D63" s="604"/>
      <c r="E63" s="605" t="s">
        <v>43</v>
      </c>
      <c r="F63" s="605" t="s">
        <v>445</v>
      </c>
      <c r="G63" s="645" t="s">
        <v>220</v>
      </c>
      <c r="H63" s="418">
        <v>5</v>
      </c>
      <c r="I63" s="606" t="s">
        <v>308</v>
      </c>
      <c r="J63" s="419">
        <v>100000000</v>
      </c>
      <c r="K63" s="607">
        <v>1</v>
      </c>
      <c r="L63" s="607" t="s">
        <v>308</v>
      </c>
      <c r="M63" s="608">
        <v>15743149</v>
      </c>
      <c r="N63" s="603">
        <v>1</v>
      </c>
      <c r="O63" s="606" t="str">
        <f t="shared" si="23"/>
        <v>dokumen</v>
      </c>
      <c r="P63" s="332">
        <v>20000000</v>
      </c>
      <c r="Q63" s="333"/>
      <c r="R63" s="609" t="str">
        <f t="shared" si="13"/>
        <v>dokumen</v>
      </c>
      <c r="S63" s="618">
        <v>0</v>
      </c>
      <c r="T63" s="438">
        <v>0</v>
      </c>
      <c r="U63" s="609" t="str">
        <f t="shared" si="14"/>
        <v>dokumen</v>
      </c>
      <c r="V63" s="618">
        <v>0</v>
      </c>
      <c r="W63" s="603"/>
      <c r="X63" s="609" t="str">
        <f t="shared" si="15"/>
        <v>dokumen</v>
      </c>
      <c r="Y63" s="618">
        <v>0</v>
      </c>
      <c r="Z63" s="603">
        <v>0</v>
      </c>
      <c r="AA63" s="611" t="str">
        <f t="shared" si="16"/>
        <v>dokumen</v>
      </c>
      <c r="AB63" s="618">
        <v>0</v>
      </c>
      <c r="AC63" s="335">
        <f t="shared" si="20"/>
        <v>0</v>
      </c>
      <c r="AD63" s="335" t="str">
        <f t="shared" si="21"/>
        <v>dokumen</v>
      </c>
      <c r="AE63" s="336">
        <f t="shared" si="24"/>
        <v>0</v>
      </c>
      <c r="AF63" s="612">
        <f t="shared" si="6"/>
        <v>0</v>
      </c>
      <c r="AG63" s="612">
        <f t="shared" si="7"/>
        <v>0</v>
      </c>
      <c r="AH63" s="613">
        <f t="shared" si="8"/>
        <v>1</v>
      </c>
      <c r="AI63" s="613" t="str">
        <f t="shared" si="9"/>
        <v>dokumen</v>
      </c>
      <c r="AJ63" s="614">
        <f t="shared" si="10"/>
        <v>15743149</v>
      </c>
      <c r="AK63" s="615">
        <f t="shared" si="11"/>
        <v>20</v>
      </c>
      <c r="AL63" s="616">
        <f t="shared" si="12"/>
        <v>15.743149000000001</v>
      </c>
      <c r="AM63" s="621" t="s">
        <v>453</v>
      </c>
      <c r="AN63" s="604"/>
    </row>
    <row r="64" spans="2:40" s="617" customFormat="1" ht="93" x14ac:dyDescent="0.35">
      <c r="B64" s="603"/>
      <c r="C64" s="604"/>
      <c r="D64" s="604"/>
      <c r="E64" s="605" t="s">
        <v>45</v>
      </c>
      <c r="F64" s="605" t="s">
        <v>46</v>
      </c>
      <c r="G64" s="605" t="s">
        <v>47</v>
      </c>
      <c r="H64" s="418">
        <v>5</v>
      </c>
      <c r="I64" s="606" t="s">
        <v>308</v>
      </c>
      <c r="J64" s="419">
        <v>186700000</v>
      </c>
      <c r="K64" s="607">
        <v>1</v>
      </c>
      <c r="L64" s="607" t="s">
        <v>308</v>
      </c>
      <c r="M64" s="608">
        <v>24356250</v>
      </c>
      <c r="N64" s="603">
        <v>1</v>
      </c>
      <c r="O64" s="606" t="str">
        <f t="shared" si="23"/>
        <v>dokumen</v>
      </c>
      <c r="P64" s="332">
        <v>30589550</v>
      </c>
      <c r="Q64" s="333"/>
      <c r="R64" s="609" t="str">
        <f t="shared" si="13"/>
        <v>dokumen</v>
      </c>
      <c r="S64" s="618">
        <v>0</v>
      </c>
      <c r="T64" s="438">
        <v>0</v>
      </c>
      <c r="U64" s="609" t="str">
        <f t="shared" si="14"/>
        <v>dokumen</v>
      </c>
      <c r="V64" s="618">
        <v>0</v>
      </c>
      <c r="W64" s="603"/>
      <c r="X64" s="609" t="str">
        <f t="shared" si="15"/>
        <v>dokumen</v>
      </c>
      <c r="Y64" s="618">
        <v>0</v>
      </c>
      <c r="Z64" s="603">
        <v>0</v>
      </c>
      <c r="AA64" s="611" t="str">
        <f t="shared" si="16"/>
        <v>dokumen</v>
      </c>
      <c r="AB64" s="618">
        <v>0</v>
      </c>
      <c r="AC64" s="335">
        <f t="shared" si="20"/>
        <v>0</v>
      </c>
      <c r="AD64" s="335" t="str">
        <f t="shared" si="21"/>
        <v>dokumen</v>
      </c>
      <c r="AE64" s="336">
        <f t="shared" si="24"/>
        <v>0</v>
      </c>
      <c r="AF64" s="612">
        <f t="shared" si="6"/>
        <v>0</v>
      </c>
      <c r="AG64" s="612">
        <f t="shared" si="7"/>
        <v>0</v>
      </c>
      <c r="AH64" s="613">
        <f t="shared" si="8"/>
        <v>1</v>
      </c>
      <c r="AI64" s="613" t="str">
        <f t="shared" si="9"/>
        <v>dokumen</v>
      </c>
      <c r="AJ64" s="614">
        <f t="shared" si="10"/>
        <v>24356250</v>
      </c>
      <c r="AK64" s="615">
        <f t="shared" si="11"/>
        <v>20</v>
      </c>
      <c r="AL64" s="616">
        <f t="shared" si="12"/>
        <v>13.045661489019819</v>
      </c>
      <c r="AM64" s="621" t="s">
        <v>453</v>
      </c>
      <c r="AN64" s="604"/>
    </row>
    <row r="65" spans="2:40" s="331" customFormat="1" ht="93" x14ac:dyDescent="0.35">
      <c r="B65" s="318"/>
      <c r="C65" s="319"/>
      <c r="D65" s="319"/>
      <c r="E65" s="320" t="s">
        <v>48</v>
      </c>
      <c r="F65" s="320" t="s">
        <v>49</v>
      </c>
      <c r="G65" s="320" t="s">
        <v>50</v>
      </c>
      <c r="H65" s="441">
        <f>SUM(H66:H67)</f>
        <v>10</v>
      </c>
      <c r="I65" s="442" t="s">
        <v>312</v>
      </c>
      <c r="J65" s="443">
        <f>SUM(J66:J67)</f>
        <v>423420000</v>
      </c>
      <c r="K65" s="318">
        <v>2</v>
      </c>
      <c r="L65" s="318" t="s">
        <v>312</v>
      </c>
      <c r="M65" s="595">
        <f>SUM(M66:M67)</f>
        <v>45917101</v>
      </c>
      <c r="N65" s="318">
        <f>SUM(N66:N67)</f>
        <v>2</v>
      </c>
      <c r="O65" s="321" t="str">
        <f t="shared" si="23"/>
        <v>laporan</v>
      </c>
      <c r="P65" s="322">
        <f>SUM(P66:P67)</f>
        <v>58022950</v>
      </c>
      <c r="Q65" s="323"/>
      <c r="R65" s="442" t="str">
        <f t="shared" si="13"/>
        <v>laporan</v>
      </c>
      <c r="S65" s="433">
        <f>SUM(S66:S67)</f>
        <v>9955000</v>
      </c>
      <c r="T65" s="318"/>
      <c r="U65" s="442" t="str">
        <f t="shared" si="14"/>
        <v>laporan</v>
      </c>
      <c r="V65" s="324">
        <f>SUM(V66:V67)</f>
        <v>0</v>
      </c>
      <c r="W65" s="318"/>
      <c r="X65" s="442" t="str">
        <f t="shared" si="15"/>
        <v>laporan</v>
      </c>
      <c r="Y65" s="325">
        <f>SUM(Y66:Y67)</f>
        <v>0</v>
      </c>
      <c r="Z65" s="318">
        <v>0</v>
      </c>
      <c r="AA65" s="444" t="str">
        <f t="shared" si="16"/>
        <v>laporan</v>
      </c>
      <c r="AB65" s="324">
        <f>SUM(AB66:AB67)</f>
        <v>0</v>
      </c>
      <c r="AC65" s="326">
        <f t="shared" si="20"/>
        <v>0</v>
      </c>
      <c r="AD65" s="326" t="str">
        <f t="shared" si="21"/>
        <v>laporan</v>
      </c>
      <c r="AE65" s="327">
        <f t="shared" si="24"/>
        <v>9955000</v>
      </c>
      <c r="AF65" s="327">
        <f t="shared" si="6"/>
        <v>0</v>
      </c>
      <c r="AG65" s="327">
        <f t="shared" si="7"/>
        <v>17.157004254351079</v>
      </c>
      <c r="AH65" s="326">
        <f t="shared" si="8"/>
        <v>2</v>
      </c>
      <c r="AI65" s="326" t="str">
        <f t="shared" si="9"/>
        <v>laporan</v>
      </c>
      <c r="AJ65" s="328">
        <f t="shared" si="10"/>
        <v>55872101</v>
      </c>
      <c r="AK65" s="329">
        <f t="shared" si="11"/>
        <v>20</v>
      </c>
      <c r="AL65" s="330">
        <f t="shared" si="12"/>
        <v>13.19543266732795</v>
      </c>
      <c r="AM65" s="344" t="s">
        <v>453</v>
      </c>
      <c r="AN65" s="319"/>
    </row>
    <row r="66" spans="2:40" s="617" customFormat="1" ht="108.5" x14ac:dyDescent="0.35">
      <c r="B66" s="603"/>
      <c r="C66" s="604"/>
      <c r="D66" s="604"/>
      <c r="E66" s="605" t="s">
        <v>51</v>
      </c>
      <c r="F66" s="605" t="s">
        <v>52</v>
      </c>
      <c r="G66" s="605" t="s">
        <v>53</v>
      </c>
      <c r="H66" s="418">
        <v>5</v>
      </c>
      <c r="I66" s="606" t="s">
        <v>312</v>
      </c>
      <c r="J66" s="419">
        <v>137000000</v>
      </c>
      <c r="K66" s="607">
        <v>1</v>
      </c>
      <c r="L66" s="607" t="s">
        <v>312</v>
      </c>
      <c r="M66" s="608">
        <v>11517400</v>
      </c>
      <c r="N66" s="603">
        <v>1</v>
      </c>
      <c r="O66" s="606" t="str">
        <f t="shared" si="23"/>
        <v>laporan</v>
      </c>
      <c r="P66" s="332">
        <v>24000000</v>
      </c>
      <c r="Q66" s="333"/>
      <c r="R66" s="609" t="str">
        <f t="shared" si="13"/>
        <v>laporan</v>
      </c>
      <c r="S66" s="618">
        <v>0</v>
      </c>
      <c r="T66" s="603"/>
      <c r="U66" s="609" t="str">
        <f t="shared" si="14"/>
        <v>laporan</v>
      </c>
      <c r="V66" s="334">
        <v>0</v>
      </c>
      <c r="W66" s="603"/>
      <c r="X66" s="609" t="str">
        <f t="shared" si="15"/>
        <v>laporan</v>
      </c>
      <c r="Y66" s="334">
        <v>0</v>
      </c>
      <c r="Z66" s="603">
        <v>0</v>
      </c>
      <c r="AA66" s="611" t="str">
        <f t="shared" si="16"/>
        <v>laporan</v>
      </c>
      <c r="AB66" s="334">
        <v>0</v>
      </c>
      <c r="AC66" s="335">
        <f t="shared" si="20"/>
        <v>0</v>
      </c>
      <c r="AD66" s="335" t="str">
        <f t="shared" si="21"/>
        <v>laporan</v>
      </c>
      <c r="AE66" s="336">
        <f t="shared" si="24"/>
        <v>0</v>
      </c>
      <c r="AF66" s="612">
        <f t="shared" si="6"/>
        <v>0</v>
      </c>
      <c r="AG66" s="612">
        <f t="shared" si="7"/>
        <v>0</v>
      </c>
      <c r="AH66" s="613">
        <f t="shared" si="8"/>
        <v>1</v>
      </c>
      <c r="AI66" s="613" t="str">
        <f t="shared" si="9"/>
        <v>laporan</v>
      </c>
      <c r="AJ66" s="614">
        <f t="shared" si="10"/>
        <v>11517400</v>
      </c>
      <c r="AK66" s="615">
        <f t="shared" si="11"/>
        <v>20</v>
      </c>
      <c r="AL66" s="616">
        <f t="shared" si="12"/>
        <v>8.4068613138686139</v>
      </c>
      <c r="AM66" s="621" t="s">
        <v>453</v>
      </c>
      <c r="AN66" s="604"/>
    </row>
    <row r="67" spans="2:40" s="617" customFormat="1" ht="77.5" x14ac:dyDescent="0.35">
      <c r="B67" s="603"/>
      <c r="C67" s="604"/>
      <c r="D67" s="604"/>
      <c r="E67" s="605" t="s">
        <v>54</v>
      </c>
      <c r="F67" s="605" t="s">
        <v>55</v>
      </c>
      <c r="G67" s="645" t="s">
        <v>221</v>
      </c>
      <c r="H67" s="418">
        <v>5</v>
      </c>
      <c r="I67" s="606" t="s">
        <v>313</v>
      </c>
      <c r="J67" s="419">
        <v>286420000</v>
      </c>
      <c r="K67" s="607">
        <v>1</v>
      </c>
      <c r="L67" s="607" t="s">
        <v>313</v>
      </c>
      <c r="M67" s="608">
        <v>34399701</v>
      </c>
      <c r="N67" s="603">
        <v>1</v>
      </c>
      <c r="O67" s="606" t="str">
        <f t="shared" si="23"/>
        <v>titik</v>
      </c>
      <c r="P67" s="332">
        <v>34022950</v>
      </c>
      <c r="Q67" s="333"/>
      <c r="R67" s="609" t="str">
        <f t="shared" si="13"/>
        <v>titik</v>
      </c>
      <c r="S67" s="618">
        <v>9955000</v>
      </c>
      <c r="T67" s="603"/>
      <c r="U67" s="609" t="str">
        <f t="shared" si="14"/>
        <v>titik</v>
      </c>
      <c r="V67" s="334">
        <v>0</v>
      </c>
      <c r="W67" s="603"/>
      <c r="X67" s="609" t="str">
        <f t="shared" si="15"/>
        <v>titik</v>
      </c>
      <c r="Y67" s="334">
        <v>0</v>
      </c>
      <c r="Z67" s="603">
        <v>0</v>
      </c>
      <c r="AA67" s="611" t="str">
        <f t="shared" si="16"/>
        <v>titik</v>
      </c>
      <c r="AB67" s="334">
        <v>0</v>
      </c>
      <c r="AC67" s="335">
        <f t="shared" si="20"/>
        <v>0</v>
      </c>
      <c r="AD67" s="335" t="str">
        <f t="shared" si="21"/>
        <v>titik</v>
      </c>
      <c r="AE67" s="336">
        <f t="shared" si="24"/>
        <v>9955000</v>
      </c>
      <c r="AF67" s="612">
        <f t="shared" si="6"/>
        <v>0</v>
      </c>
      <c r="AG67" s="612">
        <f t="shared" si="7"/>
        <v>29.259661493197974</v>
      </c>
      <c r="AH67" s="613">
        <f t="shared" si="8"/>
        <v>1</v>
      </c>
      <c r="AI67" s="613" t="str">
        <f t="shared" si="9"/>
        <v>titik</v>
      </c>
      <c r="AJ67" s="614">
        <f t="shared" si="10"/>
        <v>44354701</v>
      </c>
      <c r="AK67" s="615">
        <f t="shared" si="11"/>
        <v>20</v>
      </c>
      <c r="AL67" s="616">
        <f t="shared" si="12"/>
        <v>15.485895188883458</v>
      </c>
      <c r="AM67" s="621" t="s">
        <v>453</v>
      </c>
      <c r="AN67" s="604"/>
    </row>
    <row r="68" spans="2:40" s="331" customFormat="1" ht="93" x14ac:dyDescent="0.35">
      <c r="B68" s="318"/>
      <c r="C68" s="319"/>
      <c r="D68" s="319"/>
      <c r="E68" s="320" t="s">
        <v>56</v>
      </c>
      <c r="F68" s="320" t="s">
        <v>57</v>
      </c>
      <c r="G68" s="320" t="s">
        <v>58</v>
      </c>
      <c r="H68" s="441">
        <f>H69</f>
        <v>15</v>
      </c>
      <c r="I68" s="442" t="s">
        <v>308</v>
      </c>
      <c r="J68" s="443">
        <f>SUM(J69)</f>
        <v>1000000000</v>
      </c>
      <c r="K68" s="318">
        <v>2</v>
      </c>
      <c r="L68" s="318" t="s">
        <v>308</v>
      </c>
      <c r="M68" s="595">
        <f>M69</f>
        <v>191774071</v>
      </c>
      <c r="N68" s="318">
        <f>N69</f>
        <v>2</v>
      </c>
      <c r="O68" s="321" t="str">
        <f t="shared" si="23"/>
        <v>dokumen</v>
      </c>
      <c r="P68" s="322">
        <f>SUM(P69)</f>
        <v>95400000</v>
      </c>
      <c r="Q68" s="323"/>
      <c r="R68" s="442" t="str">
        <f t="shared" si="13"/>
        <v>dokumen</v>
      </c>
      <c r="S68" s="433">
        <f>SUM(S69)</f>
        <v>12312110</v>
      </c>
      <c r="T68" s="318"/>
      <c r="U68" s="442" t="str">
        <f t="shared" si="14"/>
        <v>dokumen</v>
      </c>
      <c r="V68" s="324">
        <f>SUM(V69)</f>
        <v>0</v>
      </c>
      <c r="W68" s="318"/>
      <c r="X68" s="442" t="str">
        <f t="shared" si="15"/>
        <v>dokumen</v>
      </c>
      <c r="Y68" s="325">
        <f>SUM(Y69)</f>
        <v>0</v>
      </c>
      <c r="Z68" s="318">
        <v>0</v>
      </c>
      <c r="AA68" s="444" t="str">
        <f t="shared" si="16"/>
        <v>dokumen</v>
      </c>
      <c r="AB68" s="324">
        <f>SUM(AB69)</f>
        <v>0</v>
      </c>
      <c r="AC68" s="326">
        <f t="shared" si="20"/>
        <v>0</v>
      </c>
      <c r="AD68" s="326" t="str">
        <f t="shared" si="21"/>
        <v>dokumen</v>
      </c>
      <c r="AE68" s="327">
        <f t="shared" si="24"/>
        <v>12312110</v>
      </c>
      <c r="AF68" s="327">
        <f t="shared" si="6"/>
        <v>0</v>
      </c>
      <c r="AG68" s="327">
        <f t="shared" si="7"/>
        <v>12.905775681341719</v>
      </c>
      <c r="AH68" s="326">
        <f t="shared" si="8"/>
        <v>2</v>
      </c>
      <c r="AI68" s="326" t="str">
        <f t="shared" si="9"/>
        <v>dokumen</v>
      </c>
      <c r="AJ68" s="328">
        <f t="shared" si="10"/>
        <v>204086181</v>
      </c>
      <c r="AK68" s="329">
        <f t="shared" si="11"/>
        <v>13.333333333333334</v>
      </c>
      <c r="AL68" s="330">
        <f t="shared" si="12"/>
        <v>20.408618100000002</v>
      </c>
      <c r="AM68" s="344" t="s">
        <v>453</v>
      </c>
      <c r="AN68" s="319"/>
    </row>
    <row r="69" spans="2:40" s="617" customFormat="1" ht="139.5" x14ac:dyDescent="0.35">
      <c r="B69" s="603"/>
      <c r="C69" s="604"/>
      <c r="D69" s="604"/>
      <c r="E69" s="605" t="s">
        <v>59</v>
      </c>
      <c r="F69" s="605" t="s">
        <v>60</v>
      </c>
      <c r="G69" s="605" t="s">
        <v>61</v>
      </c>
      <c r="H69" s="418">
        <v>15</v>
      </c>
      <c r="I69" s="606" t="s">
        <v>308</v>
      </c>
      <c r="J69" s="419">
        <v>1000000000</v>
      </c>
      <c r="K69" s="607">
        <v>2</v>
      </c>
      <c r="L69" s="607" t="s">
        <v>308</v>
      </c>
      <c r="M69" s="608">
        <v>191774071</v>
      </c>
      <c r="N69" s="603">
        <v>2</v>
      </c>
      <c r="O69" s="606" t="str">
        <f t="shared" si="23"/>
        <v>dokumen</v>
      </c>
      <c r="P69" s="332">
        <v>95400000</v>
      </c>
      <c r="Q69" s="333"/>
      <c r="R69" s="609" t="str">
        <f t="shared" si="13"/>
        <v>dokumen</v>
      </c>
      <c r="S69" s="618">
        <v>12312110</v>
      </c>
      <c r="T69" s="603">
        <v>0</v>
      </c>
      <c r="U69" s="609" t="str">
        <f t="shared" si="14"/>
        <v>dokumen</v>
      </c>
      <c r="V69" s="334">
        <v>0</v>
      </c>
      <c r="W69" s="603"/>
      <c r="X69" s="609" t="str">
        <f t="shared" si="15"/>
        <v>dokumen</v>
      </c>
      <c r="Y69" s="334">
        <v>0</v>
      </c>
      <c r="Z69" s="334">
        <v>0</v>
      </c>
      <c r="AA69" s="611" t="str">
        <f t="shared" si="16"/>
        <v>dokumen</v>
      </c>
      <c r="AB69" s="334">
        <v>0</v>
      </c>
      <c r="AC69" s="335">
        <f t="shared" si="20"/>
        <v>0</v>
      </c>
      <c r="AD69" s="335" t="str">
        <f t="shared" si="21"/>
        <v>dokumen</v>
      </c>
      <c r="AE69" s="336">
        <f t="shared" si="24"/>
        <v>12312110</v>
      </c>
      <c r="AF69" s="612">
        <f t="shared" si="6"/>
        <v>0</v>
      </c>
      <c r="AG69" s="612">
        <f t="shared" si="7"/>
        <v>12.905775681341719</v>
      </c>
      <c r="AH69" s="613">
        <f t="shared" si="8"/>
        <v>2</v>
      </c>
      <c r="AI69" s="613" t="str">
        <f t="shared" si="9"/>
        <v>dokumen</v>
      </c>
      <c r="AJ69" s="614">
        <f t="shared" si="10"/>
        <v>204086181</v>
      </c>
      <c r="AK69" s="615">
        <f t="shared" si="11"/>
        <v>13.333333333333334</v>
      </c>
      <c r="AL69" s="616">
        <f t="shared" si="12"/>
        <v>20.408618100000002</v>
      </c>
      <c r="AM69" s="621" t="s">
        <v>453</v>
      </c>
      <c r="AN69" s="604"/>
    </row>
    <row r="70" spans="2:40" s="728" customFormat="1" ht="77.5" x14ac:dyDescent="0.35">
      <c r="B70" s="713"/>
      <c r="C70" s="714"/>
      <c r="D70" s="714"/>
      <c r="E70" s="662">
        <v>38028</v>
      </c>
      <c r="F70" s="663" t="str">
        <f>UPPER("Program Pengelolaan Keanekaragaman Hayati (KEHATI)")</f>
        <v>PROGRAM PENGELOLAAN KEANEKARAGAMAN HAYATI (KEHATI)</v>
      </c>
      <c r="G70" s="663" t="s">
        <v>448</v>
      </c>
      <c r="H70" s="715"/>
      <c r="I70" s="716"/>
      <c r="J70" s="717"/>
      <c r="K70" s="660">
        <v>100</v>
      </c>
      <c r="L70" s="660" t="s">
        <v>309</v>
      </c>
      <c r="M70" s="666">
        <f>M72</f>
        <v>2048858759</v>
      </c>
      <c r="N70" s="713"/>
      <c r="O70" s="716"/>
      <c r="P70" s="718"/>
      <c r="Q70" s="719"/>
      <c r="R70" s="665">
        <f t="shared" si="13"/>
        <v>0</v>
      </c>
      <c r="S70" s="720"/>
      <c r="T70" s="713"/>
      <c r="U70" s="665">
        <f t="shared" si="14"/>
        <v>0</v>
      </c>
      <c r="V70" s="722"/>
      <c r="W70" s="713"/>
      <c r="X70" s="665">
        <f t="shared" si="15"/>
        <v>0</v>
      </c>
      <c r="Y70" s="732"/>
      <c r="Z70" s="713"/>
      <c r="AA70" s="660">
        <f t="shared" si="16"/>
        <v>0</v>
      </c>
      <c r="AB70" s="722"/>
      <c r="AC70" s="723"/>
      <c r="AD70" s="723"/>
      <c r="AE70" s="724"/>
      <c r="AF70" s="677" t="e">
        <f t="shared" si="6"/>
        <v>#DIV/0!</v>
      </c>
      <c r="AG70" s="677" t="e">
        <f t="shared" si="7"/>
        <v>#DIV/0!</v>
      </c>
      <c r="AH70" s="675">
        <f t="shared" si="8"/>
        <v>100</v>
      </c>
      <c r="AI70" s="675">
        <f t="shared" si="9"/>
        <v>0</v>
      </c>
      <c r="AJ70" s="725">
        <f t="shared" si="10"/>
        <v>2048858759</v>
      </c>
      <c r="AK70" s="726" t="e">
        <f t="shared" si="11"/>
        <v>#DIV/0!</v>
      </c>
      <c r="AL70" s="727" t="e">
        <f t="shared" si="12"/>
        <v>#DIV/0!</v>
      </c>
      <c r="AM70" s="753" t="s">
        <v>453</v>
      </c>
      <c r="AN70" s="714"/>
    </row>
    <row r="71" spans="2:40" s="369" customFormat="1" ht="62" x14ac:dyDescent="0.35">
      <c r="B71" s="265"/>
      <c r="C71" s="261" t="s">
        <v>306</v>
      </c>
      <c r="D71" s="261" t="s">
        <v>307</v>
      </c>
      <c r="E71" s="262">
        <v>38028</v>
      </c>
      <c r="F71" s="263" t="str">
        <f>UPPER("Program Pengelolaan Keanekaragaman Hayati (KEHATI)")</f>
        <v>PROGRAM PENGELOLAAN KEANEKARAGAMAN HAYATI (KEHATI)</v>
      </c>
      <c r="G71" s="263" t="s">
        <v>412</v>
      </c>
      <c r="H71" s="465">
        <v>64.53</v>
      </c>
      <c r="I71" s="265" t="s">
        <v>309</v>
      </c>
      <c r="J71" s="364">
        <f>J72</f>
        <v>9560294800</v>
      </c>
      <c r="K71" s="355"/>
      <c r="L71" s="355" t="s">
        <v>309</v>
      </c>
      <c r="M71" s="591">
        <v>0</v>
      </c>
      <c r="N71" s="265">
        <v>64.5</v>
      </c>
      <c r="O71" s="265" t="str">
        <f t="shared" si="23"/>
        <v>%</v>
      </c>
      <c r="P71" s="365">
        <f>P72</f>
        <v>916011315</v>
      </c>
      <c r="Q71" s="366"/>
      <c r="R71" s="265" t="str">
        <f t="shared" si="13"/>
        <v>%</v>
      </c>
      <c r="S71" s="435">
        <f>S72</f>
        <v>54768900</v>
      </c>
      <c r="T71" s="265"/>
      <c r="U71" s="265" t="str">
        <f t="shared" si="14"/>
        <v>%</v>
      </c>
      <c r="V71" s="367">
        <f>V72</f>
        <v>0</v>
      </c>
      <c r="W71" s="381">
        <v>0</v>
      </c>
      <c r="X71" s="265" t="str">
        <f t="shared" si="15"/>
        <v>%</v>
      </c>
      <c r="Y71" s="368">
        <f>Y72</f>
        <v>0</v>
      </c>
      <c r="Z71" s="265">
        <v>0</v>
      </c>
      <c r="AA71" s="260" t="str">
        <f t="shared" si="16"/>
        <v>%</v>
      </c>
      <c r="AB71" s="367">
        <f>AB72</f>
        <v>0</v>
      </c>
      <c r="AC71" s="272">
        <f t="shared" si="20"/>
        <v>0</v>
      </c>
      <c r="AD71" s="272" t="str">
        <f t="shared" si="21"/>
        <v>%</v>
      </c>
      <c r="AE71" s="273">
        <f t="shared" si="24"/>
        <v>54768900</v>
      </c>
      <c r="AF71" s="273">
        <f t="shared" si="6"/>
        <v>0</v>
      </c>
      <c r="AG71" s="273">
        <f t="shared" si="7"/>
        <v>5.97906369748282</v>
      </c>
      <c r="AH71" s="272">
        <f t="shared" si="8"/>
        <v>0</v>
      </c>
      <c r="AI71" s="272" t="str">
        <f t="shared" si="9"/>
        <v>%</v>
      </c>
      <c r="AJ71" s="274">
        <f t="shared" si="10"/>
        <v>54768900</v>
      </c>
      <c r="AK71" s="275">
        <f t="shared" si="11"/>
        <v>0</v>
      </c>
      <c r="AL71" s="276">
        <f t="shared" si="12"/>
        <v>0.57287877775484497</v>
      </c>
      <c r="AM71" s="261" t="s">
        <v>453</v>
      </c>
      <c r="AN71" s="261"/>
    </row>
    <row r="72" spans="2:40" s="375" customFormat="1" ht="62" x14ac:dyDescent="0.35">
      <c r="B72" s="360"/>
      <c r="C72" s="361"/>
      <c r="D72" s="361"/>
      <c r="E72" s="320" t="s">
        <v>62</v>
      </c>
      <c r="F72" s="320" t="s">
        <v>63</v>
      </c>
      <c r="G72" s="320" t="s">
        <v>64</v>
      </c>
      <c r="H72" s="446">
        <v>23</v>
      </c>
      <c r="I72" s="447" t="s">
        <v>312</v>
      </c>
      <c r="J72" s="448">
        <f>SUM(J73:J77)</f>
        <v>9560294800</v>
      </c>
      <c r="K72" s="360">
        <v>5</v>
      </c>
      <c r="L72" s="360" t="s">
        <v>312</v>
      </c>
      <c r="M72" s="598">
        <f>SUM(M73:M77)</f>
        <v>2048858759</v>
      </c>
      <c r="N72" s="360">
        <v>2</v>
      </c>
      <c r="O72" s="370" t="str">
        <f t="shared" si="23"/>
        <v>laporan</v>
      </c>
      <c r="P72" s="371">
        <f>SUM(P73:P77)</f>
        <v>916011315</v>
      </c>
      <c r="Q72" s="372"/>
      <c r="R72" s="442" t="str">
        <f t="shared" si="13"/>
        <v>laporan</v>
      </c>
      <c r="S72" s="436">
        <f>SUM(S73:S77)</f>
        <v>54768900</v>
      </c>
      <c r="T72" s="360"/>
      <c r="U72" s="442" t="str">
        <f t="shared" si="14"/>
        <v>laporan</v>
      </c>
      <c r="V72" s="324">
        <f>SUM(V73:V77)</f>
        <v>0</v>
      </c>
      <c r="W72" s="360"/>
      <c r="X72" s="442" t="str">
        <f t="shared" si="15"/>
        <v>laporan</v>
      </c>
      <c r="Y72" s="362">
        <f>SUM(Y73:Y77)</f>
        <v>0</v>
      </c>
      <c r="Z72" s="318">
        <v>0</v>
      </c>
      <c r="AA72" s="444" t="str">
        <f t="shared" si="16"/>
        <v>laporan</v>
      </c>
      <c r="AB72" s="324">
        <f>SUM(AB73:AB77)</f>
        <v>0</v>
      </c>
      <c r="AC72" s="326">
        <f t="shared" si="20"/>
        <v>0</v>
      </c>
      <c r="AD72" s="326" t="str">
        <f t="shared" si="21"/>
        <v>laporan</v>
      </c>
      <c r="AE72" s="374">
        <f t="shared" si="24"/>
        <v>54768900</v>
      </c>
      <c r="AF72" s="327">
        <f t="shared" si="6"/>
        <v>0</v>
      </c>
      <c r="AG72" s="327">
        <f t="shared" si="7"/>
        <v>5.97906369748282</v>
      </c>
      <c r="AH72" s="326">
        <f t="shared" si="8"/>
        <v>5</v>
      </c>
      <c r="AI72" s="326" t="str">
        <f t="shared" si="9"/>
        <v>laporan</v>
      </c>
      <c r="AJ72" s="328">
        <f t="shared" si="10"/>
        <v>2103627659</v>
      </c>
      <c r="AK72" s="329">
        <f t="shared" si="11"/>
        <v>21.739130434782609</v>
      </c>
      <c r="AL72" s="330">
        <f t="shared" si="12"/>
        <v>22.003794893437806</v>
      </c>
      <c r="AM72" s="755" t="s">
        <v>453</v>
      </c>
      <c r="AN72" s="361"/>
    </row>
    <row r="73" spans="2:40" s="617" customFormat="1" ht="153.75" customHeight="1" x14ac:dyDescent="0.35">
      <c r="B73" s="603"/>
      <c r="C73" s="604"/>
      <c r="D73" s="604"/>
      <c r="E73" s="605" t="s">
        <v>65</v>
      </c>
      <c r="F73" s="605" t="s">
        <v>66</v>
      </c>
      <c r="G73" s="605" t="s">
        <v>67</v>
      </c>
      <c r="H73" s="418">
        <v>4</v>
      </c>
      <c r="I73" s="606" t="s">
        <v>308</v>
      </c>
      <c r="J73" s="419">
        <v>1030402000</v>
      </c>
      <c r="K73" s="607">
        <v>1</v>
      </c>
      <c r="L73" s="607" t="s">
        <v>308</v>
      </c>
      <c r="M73" s="608">
        <v>85082733</v>
      </c>
      <c r="N73" s="603">
        <v>1</v>
      </c>
      <c r="O73" s="606" t="str">
        <f t="shared" si="23"/>
        <v>dokumen</v>
      </c>
      <c r="P73" s="332">
        <v>449910000</v>
      </c>
      <c r="Q73" s="333"/>
      <c r="R73" s="609" t="str">
        <f t="shared" si="13"/>
        <v>dokumen</v>
      </c>
      <c r="S73" s="618">
        <v>0</v>
      </c>
      <c r="T73" s="618">
        <v>0</v>
      </c>
      <c r="U73" s="609" t="str">
        <f t="shared" si="14"/>
        <v>dokumen</v>
      </c>
      <c r="V73" s="618">
        <v>0</v>
      </c>
      <c r="W73" s="618">
        <v>0</v>
      </c>
      <c r="X73" s="609" t="str">
        <f t="shared" si="15"/>
        <v>dokumen</v>
      </c>
      <c r="Y73" s="618">
        <v>0</v>
      </c>
      <c r="Z73" s="618">
        <v>0</v>
      </c>
      <c r="AA73" s="611" t="str">
        <f t="shared" si="16"/>
        <v>dokumen</v>
      </c>
      <c r="AB73" s="618">
        <v>0</v>
      </c>
      <c r="AC73" s="335">
        <f t="shared" si="20"/>
        <v>0</v>
      </c>
      <c r="AD73" s="335" t="str">
        <f t="shared" si="21"/>
        <v>dokumen</v>
      </c>
      <c r="AE73" s="336">
        <f t="shared" si="24"/>
        <v>0</v>
      </c>
      <c r="AF73" s="612">
        <f t="shared" si="6"/>
        <v>0</v>
      </c>
      <c r="AG73" s="612">
        <f t="shared" si="7"/>
        <v>0</v>
      </c>
      <c r="AH73" s="613">
        <f t="shared" si="8"/>
        <v>1</v>
      </c>
      <c r="AI73" s="613" t="str">
        <f t="shared" si="9"/>
        <v>dokumen</v>
      </c>
      <c r="AJ73" s="614">
        <f t="shared" si="10"/>
        <v>85082733</v>
      </c>
      <c r="AK73" s="615">
        <f t="shared" si="11"/>
        <v>25</v>
      </c>
      <c r="AL73" s="616">
        <f t="shared" si="12"/>
        <v>8.2572367871956764</v>
      </c>
      <c r="AM73" s="621" t="s">
        <v>453</v>
      </c>
      <c r="AN73" s="621"/>
    </row>
    <row r="74" spans="2:40" s="617" customFormat="1" ht="46.5" x14ac:dyDescent="0.35">
      <c r="B74" s="603"/>
      <c r="C74" s="604"/>
      <c r="D74" s="604"/>
      <c r="E74" s="605" t="s">
        <v>68</v>
      </c>
      <c r="F74" s="605" t="s">
        <v>69</v>
      </c>
      <c r="G74" s="605" t="s">
        <v>70</v>
      </c>
      <c r="H74" s="646">
        <v>41.7</v>
      </c>
      <c r="I74" s="606" t="s">
        <v>314</v>
      </c>
      <c r="J74" s="419">
        <v>3556240000</v>
      </c>
      <c r="K74" s="607">
        <v>41.7</v>
      </c>
      <c r="L74" s="607" t="s">
        <v>314</v>
      </c>
      <c r="M74" s="608">
        <v>1159751749</v>
      </c>
      <c r="N74" s="603"/>
      <c r="O74" s="606"/>
      <c r="P74" s="332"/>
      <c r="Q74" s="376">
        <v>0</v>
      </c>
      <c r="R74" s="609">
        <f t="shared" si="13"/>
        <v>0</v>
      </c>
      <c r="S74" s="618"/>
      <c r="T74" s="618">
        <v>0</v>
      </c>
      <c r="U74" s="609">
        <f t="shared" si="14"/>
        <v>0</v>
      </c>
      <c r="V74" s="618">
        <v>0</v>
      </c>
      <c r="W74" s="618">
        <v>0</v>
      </c>
      <c r="X74" s="609">
        <f t="shared" si="15"/>
        <v>0</v>
      </c>
      <c r="Y74" s="618">
        <v>0</v>
      </c>
      <c r="Z74" s="618">
        <v>0</v>
      </c>
      <c r="AA74" s="611">
        <f t="shared" si="16"/>
        <v>0</v>
      </c>
      <c r="AB74" s="618">
        <v>0</v>
      </c>
      <c r="AC74" s="335">
        <v>41.7</v>
      </c>
      <c r="AD74" s="335">
        <f t="shared" si="21"/>
        <v>0</v>
      </c>
      <c r="AE74" s="336">
        <f t="shared" si="24"/>
        <v>0</v>
      </c>
      <c r="AF74" s="612" t="e">
        <f t="shared" si="6"/>
        <v>#DIV/0!</v>
      </c>
      <c r="AG74" s="612" t="e">
        <f t="shared" si="7"/>
        <v>#DIV/0!</v>
      </c>
      <c r="AH74" s="613">
        <f t="shared" si="8"/>
        <v>83.4</v>
      </c>
      <c r="AI74" s="613" t="str">
        <f t="shared" si="9"/>
        <v>Ha</v>
      </c>
      <c r="AJ74" s="614">
        <f t="shared" si="10"/>
        <v>1159751749</v>
      </c>
      <c r="AK74" s="615">
        <f t="shared" si="11"/>
        <v>200</v>
      </c>
      <c r="AL74" s="616">
        <f t="shared" si="12"/>
        <v>32.611740180640226</v>
      </c>
      <c r="AM74" s="621" t="s">
        <v>453</v>
      </c>
      <c r="AN74" s="604"/>
    </row>
    <row r="75" spans="2:40" s="617" customFormat="1" ht="62" x14ac:dyDescent="0.35">
      <c r="B75" s="603"/>
      <c r="C75" s="604"/>
      <c r="D75" s="604"/>
      <c r="E75" s="605" t="s">
        <v>414</v>
      </c>
      <c r="F75" s="605" t="s">
        <v>413</v>
      </c>
      <c r="G75" s="605" t="s">
        <v>415</v>
      </c>
      <c r="H75" s="418">
        <v>200</v>
      </c>
      <c r="I75" s="606" t="s">
        <v>416</v>
      </c>
      <c r="J75" s="419">
        <v>200000000</v>
      </c>
      <c r="K75" s="607"/>
      <c r="L75" s="607"/>
      <c r="M75" s="608"/>
      <c r="N75" s="603"/>
      <c r="O75" s="606"/>
      <c r="P75" s="332"/>
      <c r="Q75" s="376"/>
      <c r="R75" s="609">
        <f t="shared" si="13"/>
        <v>0</v>
      </c>
      <c r="S75" s="618"/>
      <c r="T75" s="618">
        <v>0</v>
      </c>
      <c r="U75" s="609">
        <f t="shared" si="14"/>
        <v>0</v>
      </c>
      <c r="V75" s="618">
        <v>0</v>
      </c>
      <c r="W75" s="618">
        <v>0</v>
      </c>
      <c r="X75" s="609">
        <f t="shared" si="15"/>
        <v>0</v>
      </c>
      <c r="Y75" s="618">
        <v>0</v>
      </c>
      <c r="Z75" s="618">
        <v>0</v>
      </c>
      <c r="AA75" s="611">
        <f t="shared" si="16"/>
        <v>0</v>
      </c>
      <c r="AB75" s="618">
        <v>0</v>
      </c>
      <c r="AC75" s="335"/>
      <c r="AD75" s="335"/>
      <c r="AE75" s="336"/>
      <c r="AF75" s="612" t="e">
        <f t="shared" si="6"/>
        <v>#DIV/0!</v>
      </c>
      <c r="AG75" s="612" t="e">
        <f t="shared" si="7"/>
        <v>#DIV/0!</v>
      </c>
      <c r="AH75" s="613">
        <f t="shared" si="8"/>
        <v>0</v>
      </c>
      <c r="AI75" s="613" t="str">
        <f t="shared" si="9"/>
        <v>Orang</v>
      </c>
      <c r="AJ75" s="614">
        <f t="shared" si="10"/>
        <v>0</v>
      </c>
      <c r="AK75" s="615">
        <f t="shared" si="11"/>
        <v>0</v>
      </c>
      <c r="AL75" s="616">
        <f t="shared" si="12"/>
        <v>0</v>
      </c>
      <c r="AM75" s="621" t="s">
        <v>453</v>
      </c>
      <c r="AN75" s="604"/>
    </row>
    <row r="76" spans="2:40" s="617" customFormat="1" ht="46.5" x14ac:dyDescent="0.35">
      <c r="B76" s="603"/>
      <c r="C76" s="604"/>
      <c r="D76" s="604"/>
      <c r="E76" s="605" t="s">
        <v>71</v>
      </c>
      <c r="F76" s="605" t="s">
        <v>72</v>
      </c>
      <c r="G76" s="605" t="s">
        <v>73</v>
      </c>
      <c r="H76" s="418">
        <v>45</v>
      </c>
      <c r="I76" s="606" t="s">
        <v>315</v>
      </c>
      <c r="J76" s="419">
        <v>3231080000</v>
      </c>
      <c r="K76" s="607">
        <v>54</v>
      </c>
      <c r="L76" s="607" t="s">
        <v>315</v>
      </c>
      <c r="M76" s="608">
        <v>646272125</v>
      </c>
      <c r="N76" s="603">
        <v>45</v>
      </c>
      <c r="O76" s="606" t="str">
        <f t="shared" si="23"/>
        <v>Unit</v>
      </c>
      <c r="P76" s="332">
        <v>466101315</v>
      </c>
      <c r="Q76" s="333">
        <v>0</v>
      </c>
      <c r="R76" s="609" t="str">
        <f t="shared" si="13"/>
        <v>Unit</v>
      </c>
      <c r="S76" s="618">
        <v>54768900</v>
      </c>
      <c r="T76" s="618">
        <v>0</v>
      </c>
      <c r="U76" s="609" t="str">
        <f t="shared" si="14"/>
        <v>Unit</v>
      </c>
      <c r="V76" s="618">
        <v>0</v>
      </c>
      <c r="W76" s="618">
        <v>0</v>
      </c>
      <c r="X76" s="609" t="str">
        <f t="shared" si="15"/>
        <v>Unit</v>
      </c>
      <c r="Y76" s="618">
        <v>0</v>
      </c>
      <c r="Z76" s="618">
        <v>0</v>
      </c>
      <c r="AA76" s="611" t="str">
        <f t="shared" si="16"/>
        <v>Unit</v>
      </c>
      <c r="AB76" s="618">
        <v>0</v>
      </c>
      <c r="AC76" s="421">
        <v>54</v>
      </c>
      <c r="AD76" s="335" t="str">
        <f t="shared" si="21"/>
        <v>Unit</v>
      </c>
      <c r="AE76" s="336">
        <f t="shared" si="24"/>
        <v>54768900</v>
      </c>
      <c r="AF76" s="612">
        <f t="shared" si="6"/>
        <v>120</v>
      </c>
      <c r="AG76" s="612">
        <f t="shared" si="7"/>
        <v>11.750428123121686</v>
      </c>
      <c r="AH76" s="613">
        <f t="shared" si="8"/>
        <v>108</v>
      </c>
      <c r="AI76" s="613" t="str">
        <f t="shared" si="9"/>
        <v>Unit</v>
      </c>
      <c r="AJ76" s="614">
        <f t="shared" si="10"/>
        <v>701041025</v>
      </c>
      <c r="AK76" s="615">
        <f t="shared" si="11"/>
        <v>240</v>
      </c>
      <c r="AL76" s="616">
        <f t="shared" si="12"/>
        <v>21.696801843346496</v>
      </c>
      <c r="AM76" s="621" t="s">
        <v>453</v>
      </c>
      <c r="AN76" s="604"/>
    </row>
    <row r="77" spans="2:40" s="617" customFormat="1" ht="62" x14ac:dyDescent="0.35">
      <c r="B77" s="603"/>
      <c r="C77" s="604"/>
      <c r="D77" s="604"/>
      <c r="E77" s="605" t="s">
        <v>74</v>
      </c>
      <c r="F77" s="605" t="s">
        <v>75</v>
      </c>
      <c r="G77" s="605" t="s">
        <v>76</v>
      </c>
      <c r="H77" s="418">
        <v>4</v>
      </c>
      <c r="I77" s="606" t="s">
        <v>315</v>
      </c>
      <c r="J77" s="419">
        <v>1542572800</v>
      </c>
      <c r="K77" s="607">
        <v>4</v>
      </c>
      <c r="L77" s="607" t="s">
        <v>315</v>
      </c>
      <c r="M77" s="608">
        <v>157752152</v>
      </c>
      <c r="N77" s="603"/>
      <c r="O77" s="606"/>
      <c r="P77" s="332"/>
      <c r="Q77" s="333">
        <v>0</v>
      </c>
      <c r="R77" s="609">
        <f t="shared" si="13"/>
        <v>0</v>
      </c>
      <c r="S77" s="618">
        <v>0</v>
      </c>
      <c r="T77" s="618">
        <v>0</v>
      </c>
      <c r="U77" s="609">
        <f t="shared" si="14"/>
        <v>0</v>
      </c>
      <c r="V77" s="618">
        <v>0</v>
      </c>
      <c r="W77" s="618">
        <v>0</v>
      </c>
      <c r="X77" s="609">
        <f t="shared" si="15"/>
        <v>0</v>
      </c>
      <c r="Y77" s="618">
        <v>0</v>
      </c>
      <c r="Z77" s="618">
        <v>0</v>
      </c>
      <c r="AA77" s="611">
        <f t="shared" si="16"/>
        <v>0</v>
      </c>
      <c r="AB77" s="618">
        <v>0</v>
      </c>
      <c r="AC77" s="335">
        <v>4</v>
      </c>
      <c r="AD77" s="335">
        <f t="shared" si="21"/>
        <v>0</v>
      </c>
      <c r="AE77" s="336">
        <f t="shared" si="24"/>
        <v>0</v>
      </c>
      <c r="AF77" s="612" t="e">
        <f t="shared" si="6"/>
        <v>#DIV/0!</v>
      </c>
      <c r="AG77" s="612" t="e">
        <f t="shared" si="7"/>
        <v>#DIV/0!</v>
      </c>
      <c r="AH77" s="613">
        <f t="shared" si="8"/>
        <v>8</v>
      </c>
      <c r="AI77" s="613" t="str">
        <f t="shared" si="9"/>
        <v>Unit</v>
      </c>
      <c r="AJ77" s="614">
        <f t="shared" si="10"/>
        <v>157752152</v>
      </c>
      <c r="AK77" s="615">
        <f t="shared" si="11"/>
        <v>200</v>
      </c>
      <c r="AL77" s="616">
        <f t="shared" si="12"/>
        <v>10.226561235878139</v>
      </c>
      <c r="AM77" s="621" t="s">
        <v>453</v>
      </c>
      <c r="AN77" s="604"/>
    </row>
    <row r="78" spans="2:40" s="369" customFormat="1" ht="93" x14ac:dyDescent="0.35">
      <c r="B78" s="265"/>
      <c r="C78" s="261"/>
      <c r="D78" s="261"/>
      <c r="E78" s="377">
        <v>38394</v>
      </c>
      <c r="F78" s="263" t="str">
        <f>UPPER("Program Pengendalian Bahan Berbahaya Dan Beracun (B3) Dan Limbah Bahan Berbahaya Dan Beracun (Limbah B3)")</f>
        <v>PROGRAM PENGENDALIAN BAHAN BERBAHAYA DAN BERACUN (B3) DAN LIMBAH BAHAN BERBAHAYA DAN BERACUN (LIMBAH B3)</v>
      </c>
      <c r="G78" s="263" t="s">
        <v>417</v>
      </c>
      <c r="H78" s="363">
        <v>100</v>
      </c>
      <c r="I78" s="265" t="s">
        <v>309</v>
      </c>
      <c r="J78" s="364">
        <f>J79+J82</f>
        <v>211600000</v>
      </c>
      <c r="K78" s="355">
        <v>100</v>
      </c>
      <c r="L78" s="355">
        <v>0</v>
      </c>
      <c r="M78" s="591">
        <f>SUM(M79+M82)</f>
        <v>17875806</v>
      </c>
      <c r="N78" s="265">
        <v>100</v>
      </c>
      <c r="O78" s="265" t="str">
        <f t="shared" si="23"/>
        <v>%</v>
      </c>
      <c r="P78" s="365">
        <f>SUM(P79+P82)</f>
        <v>22250000</v>
      </c>
      <c r="Q78" s="366"/>
      <c r="R78" s="265" t="str">
        <f t="shared" si="13"/>
        <v>%</v>
      </c>
      <c r="S78" s="435">
        <f>SUM(S79+S82)</f>
        <v>2140652</v>
      </c>
      <c r="T78" s="265">
        <v>0</v>
      </c>
      <c r="U78" s="265" t="str">
        <f t="shared" si="14"/>
        <v>%</v>
      </c>
      <c r="V78" s="435">
        <f>SUM(V79+V82)</f>
        <v>0</v>
      </c>
      <c r="W78" s="265">
        <v>0</v>
      </c>
      <c r="X78" s="265" t="str">
        <f t="shared" si="15"/>
        <v>%</v>
      </c>
      <c r="Y78" s="435">
        <f>SUM(Y79+Y82)</f>
        <v>0</v>
      </c>
      <c r="Z78" s="265">
        <v>0</v>
      </c>
      <c r="AA78" s="260" t="str">
        <f t="shared" si="16"/>
        <v>%</v>
      </c>
      <c r="AB78" s="435">
        <f>SUM(AB79+AB82)</f>
        <v>0</v>
      </c>
      <c r="AC78" s="272">
        <f t="shared" ref="AC78:AC102" si="25">Q78+T78+W78+Z78</f>
        <v>0</v>
      </c>
      <c r="AD78" s="272" t="str">
        <f t="shared" si="21"/>
        <v>%</v>
      </c>
      <c r="AE78" s="273">
        <f>S78+V78+Y78+AB78</f>
        <v>2140652</v>
      </c>
      <c r="AF78" s="273">
        <f t="shared" si="6"/>
        <v>0</v>
      </c>
      <c r="AG78" s="273">
        <f t="shared" si="7"/>
        <v>9.6209078651685385</v>
      </c>
      <c r="AH78" s="272">
        <f t="shared" si="8"/>
        <v>100</v>
      </c>
      <c r="AI78" s="272" t="str">
        <f t="shared" si="9"/>
        <v>%</v>
      </c>
      <c r="AJ78" s="274">
        <f t="shared" si="10"/>
        <v>20016458</v>
      </c>
      <c r="AK78" s="275">
        <f t="shared" si="11"/>
        <v>100</v>
      </c>
      <c r="AL78" s="276">
        <f t="shared" si="12"/>
        <v>9.4595737240075604</v>
      </c>
      <c r="AM78" s="261" t="s">
        <v>453</v>
      </c>
      <c r="AN78" s="261"/>
    </row>
    <row r="79" spans="2:40" s="331" customFormat="1" ht="46.5" x14ac:dyDescent="0.35">
      <c r="B79" s="318"/>
      <c r="C79" s="319"/>
      <c r="D79" s="319"/>
      <c r="E79" s="320" t="s">
        <v>137</v>
      </c>
      <c r="F79" s="320" t="s">
        <v>138</v>
      </c>
      <c r="G79" s="320" t="s">
        <v>139</v>
      </c>
      <c r="H79" s="441">
        <v>5</v>
      </c>
      <c r="I79" s="442" t="s">
        <v>308</v>
      </c>
      <c r="J79" s="443">
        <f>SUM(J80:J80)</f>
        <v>157900000</v>
      </c>
      <c r="K79" s="318">
        <v>2</v>
      </c>
      <c r="L79" s="318" t="s">
        <v>308</v>
      </c>
      <c r="M79" s="595">
        <f>SUM(M80:M81)</f>
        <v>11458626</v>
      </c>
      <c r="N79" s="318">
        <v>1</v>
      </c>
      <c r="O79" s="321" t="str">
        <f t="shared" si="23"/>
        <v>dokumen</v>
      </c>
      <c r="P79" s="322">
        <f>SUM(P80:P80)</f>
        <v>15000000</v>
      </c>
      <c r="Q79" s="323"/>
      <c r="R79" s="442" t="str">
        <f t="shared" si="13"/>
        <v>dokumen</v>
      </c>
      <c r="S79" s="433">
        <f>SUM(S80:S80)</f>
        <v>901187</v>
      </c>
      <c r="T79" s="318"/>
      <c r="U79" s="442" t="str">
        <f t="shared" si="14"/>
        <v>dokumen</v>
      </c>
      <c r="V79" s="433">
        <f>SUM(V80:V80)</f>
        <v>0</v>
      </c>
      <c r="W79" s="318"/>
      <c r="X79" s="442" t="str">
        <f t="shared" si="15"/>
        <v>dokumen</v>
      </c>
      <c r="Y79" s="433">
        <f>SUM(Y80:Y80)</f>
        <v>0</v>
      </c>
      <c r="Z79" s="318">
        <v>0</v>
      </c>
      <c r="AA79" s="444" t="str">
        <f t="shared" si="16"/>
        <v>dokumen</v>
      </c>
      <c r="AB79" s="433">
        <f>SUM(AB80:AB80)</f>
        <v>0</v>
      </c>
      <c r="AC79" s="326">
        <f t="shared" si="25"/>
        <v>0</v>
      </c>
      <c r="AD79" s="326" t="str">
        <f t="shared" si="21"/>
        <v>dokumen</v>
      </c>
      <c r="AE79" s="327">
        <f t="shared" si="24"/>
        <v>901187</v>
      </c>
      <c r="AF79" s="327">
        <f t="shared" si="6"/>
        <v>0</v>
      </c>
      <c r="AG79" s="327">
        <f t="shared" si="7"/>
        <v>6.0079133333333337</v>
      </c>
      <c r="AH79" s="326">
        <f t="shared" si="8"/>
        <v>2</v>
      </c>
      <c r="AI79" s="326" t="str">
        <f t="shared" si="9"/>
        <v>dokumen</v>
      </c>
      <c r="AJ79" s="328">
        <f t="shared" si="10"/>
        <v>12359813</v>
      </c>
      <c r="AK79" s="329">
        <f t="shared" si="11"/>
        <v>40</v>
      </c>
      <c r="AL79" s="330">
        <f t="shared" si="12"/>
        <v>7.8276206459784667</v>
      </c>
      <c r="AM79" s="344" t="s">
        <v>453</v>
      </c>
      <c r="AN79" s="319"/>
    </row>
    <row r="80" spans="2:40" s="617" customFormat="1" ht="135.75" customHeight="1" x14ac:dyDescent="0.35">
      <c r="B80" s="603"/>
      <c r="C80" s="604"/>
      <c r="D80" s="604"/>
      <c r="E80" s="605" t="s">
        <v>418</v>
      </c>
      <c r="F80" s="605" t="s">
        <v>419</v>
      </c>
      <c r="G80" s="605" t="s">
        <v>420</v>
      </c>
      <c r="H80" s="418">
        <v>5</v>
      </c>
      <c r="I80" s="606" t="s">
        <v>308</v>
      </c>
      <c r="J80" s="419">
        <v>157900000</v>
      </c>
      <c r="K80" s="607">
        <v>1</v>
      </c>
      <c r="L80" s="607" t="s">
        <v>308</v>
      </c>
      <c r="M80" s="608">
        <v>7543600</v>
      </c>
      <c r="N80" s="603">
        <v>1</v>
      </c>
      <c r="O80" s="606">
        <v>0</v>
      </c>
      <c r="P80" s="332">
        <v>15000000</v>
      </c>
      <c r="Q80" s="333"/>
      <c r="R80" s="609">
        <f t="shared" si="13"/>
        <v>0</v>
      </c>
      <c r="S80" s="618">
        <v>901187</v>
      </c>
      <c r="T80" s="438"/>
      <c r="U80" s="609">
        <f t="shared" si="14"/>
        <v>0</v>
      </c>
      <c r="V80" s="334"/>
      <c r="W80" s="603"/>
      <c r="X80" s="609">
        <f t="shared" si="15"/>
        <v>0</v>
      </c>
      <c r="Y80" s="610"/>
      <c r="Z80" s="603"/>
      <c r="AA80" s="611">
        <f t="shared" si="16"/>
        <v>0</v>
      </c>
      <c r="AB80" s="334"/>
      <c r="AC80" s="335"/>
      <c r="AD80" s="335"/>
      <c r="AE80" s="336"/>
      <c r="AF80" s="612">
        <f t="shared" ref="AF80:AF143" si="26">AC80/N80*100</f>
        <v>0</v>
      </c>
      <c r="AG80" s="612">
        <f t="shared" ref="AG80:AG143" si="27">AE80/P80*100</f>
        <v>0</v>
      </c>
      <c r="AH80" s="613">
        <f t="shared" ref="AH80:AH143" si="28">AC80+K80</f>
        <v>1</v>
      </c>
      <c r="AI80" s="613" t="str">
        <f t="shared" ref="AI80:AI143" si="29">I80</f>
        <v>dokumen</v>
      </c>
      <c r="AJ80" s="614">
        <f t="shared" ref="AJ80:AJ143" si="30">AE80+M80</f>
        <v>7543600</v>
      </c>
      <c r="AK80" s="615">
        <f t="shared" ref="AK80:AK143" si="31">AH80/H80*100</f>
        <v>20</v>
      </c>
      <c r="AL80" s="616">
        <f t="shared" ref="AL80:AL143" si="32">AJ80/J80*100</f>
        <v>4.7774540848638383</v>
      </c>
      <c r="AM80" s="621" t="s">
        <v>453</v>
      </c>
      <c r="AN80" s="604"/>
    </row>
    <row r="81" spans="2:40" s="617" customFormat="1" ht="135.75" customHeight="1" x14ac:dyDescent="0.35">
      <c r="B81" s="603"/>
      <c r="C81" s="604"/>
      <c r="D81" s="604"/>
      <c r="E81" s="605" t="s">
        <v>142</v>
      </c>
      <c r="F81" s="605" t="s">
        <v>143</v>
      </c>
      <c r="G81" s="605" t="s">
        <v>144</v>
      </c>
      <c r="H81" s="418"/>
      <c r="I81" s="606"/>
      <c r="J81" s="419"/>
      <c r="K81" s="607">
        <v>1</v>
      </c>
      <c r="L81" s="607" t="s">
        <v>312</v>
      </c>
      <c r="M81" s="608">
        <v>3915026</v>
      </c>
      <c r="N81" s="603"/>
      <c r="O81" s="606"/>
      <c r="P81" s="332"/>
      <c r="Q81" s="333"/>
      <c r="R81" s="609">
        <f t="shared" ref="R81:R144" si="33">O81</f>
        <v>0</v>
      </c>
      <c r="S81" s="618"/>
      <c r="T81" s="438"/>
      <c r="U81" s="609">
        <f t="shared" ref="U81:U144" si="34">O81</f>
        <v>0</v>
      </c>
      <c r="V81" s="334"/>
      <c r="W81" s="603"/>
      <c r="X81" s="609">
        <f t="shared" ref="X81:X144" si="35">O81</f>
        <v>0</v>
      </c>
      <c r="Y81" s="610"/>
      <c r="Z81" s="603"/>
      <c r="AA81" s="611">
        <f t="shared" ref="AA81:AA144" si="36">O81</f>
        <v>0</v>
      </c>
      <c r="AB81" s="334"/>
      <c r="AC81" s="335"/>
      <c r="AD81" s="335"/>
      <c r="AE81" s="336"/>
      <c r="AF81" s="612" t="e">
        <f t="shared" si="26"/>
        <v>#DIV/0!</v>
      </c>
      <c r="AG81" s="612" t="e">
        <f t="shared" si="27"/>
        <v>#DIV/0!</v>
      </c>
      <c r="AH81" s="613">
        <f t="shared" si="28"/>
        <v>1</v>
      </c>
      <c r="AI81" s="613">
        <f t="shared" si="29"/>
        <v>0</v>
      </c>
      <c r="AJ81" s="614">
        <f t="shared" si="30"/>
        <v>3915026</v>
      </c>
      <c r="AK81" s="615" t="e">
        <f t="shared" si="31"/>
        <v>#DIV/0!</v>
      </c>
      <c r="AL81" s="616" t="e">
        <f t="shared" si="32"/>
        <v>#DIV/0!</v>
      </c>
      <c r="AM81" s="621" t="s">
        <v>453</v>
      </c>
      <c r="AN81" s="604"/>
    </row>
    <row r="82" spans="2:40" s="331" customFormat="1" ht="62" x14ac:dyDescent="0.35">
      <c r="B82" s="318"/>
      <c r="C82" s="319"/>
      <c r="D82" s="319"/>
      <c r="E82" s="320" t="s">
        <v>145</v>
      </c>
      <c r="F82" s="320" t="s">
        <v>146</v>
      </c>
      <c r="G82" s="320" t="s">
        <v>147</v>
      </c>
      <c r="H82" s="441">
        <v>5</v>
      </c>
      <c r="I82" s="442" t="s">
        <v>312</v>
      </c>
      <c r="J82" s="443">
        <f>J83</f>
        <v>53700000</v>
      </c>
      <c r="K82" s="318">
        <v>1</v>
      </c>
      <c r="L82" s="318" t="s">
        <v>312</v>
      </c>
      <c r="M82" s="595">
        <f>M83</f>
        <v>6417180</v>
      </c>
      <c r="N82" s="318">
        <f>N83</f>
        <v>1</v>
      </c>
      <c r="O82" s="321" t="str">
        <f t="shared" si="23"/>
        <v>laporan</v>
      </c>
      <c r="P82" s="322">
        <f>P83</f>
        <v>7250000</v>
      </c>
      <c r="Q82" s="323"/>
      <c r="R82" s="442" t="str">
        <f t="shared" si="33"/>
        <v>laporan</v>
      </c>
      <c r="S82" s="433">
        <f>S83</f>
        <v>1239465</v>
      </c>
      <c r="T82" s="318"/>
      <c r="U82" s="442" t="str">
        <f t="shared" si="34"/>
        <v>laporan</v>
      </c>
      <c r="V82" s="324">
        <f>V83</f>
        <v>0</v>
      </c>
      <c r="W82" s="318"/>
      <c r="X82" s="442" t="str">
        <f t="shared" si="35"/>
        <v>laporan</v>
      </c>
      <c r="Y82" s="325">
        <f>Y83</f>
        <v>0</v>
      </c>
      <c r="Z82" s="318">
        <v>0</v>
      </c>
      <c r="AA82" s="444" t="str">
        <f t="shared" si="36"/>
        <v>laporan</v>
      </c>
      <c r="AB82" s="324">
        <f>AB83</f>
        <v>0</v>
      </c>
      <c r="AC82" s="326">
        <f t="shared" si="25"/>
        <v>0</v>
      </c>
      <c r="AD82" s="326" t="str">
        <f t="shared" si="21"/>
        <v>laporan</v>
      </c>
      <c r="AE82" s="327">
        <f t="shared" si="24"/>
        <v>1239465</v>
      </c>
      <c r="AF82" s="327">
        <f t="shared" si="26"/>
        <v>0</v>
      </c>
      <c r="AG82" s="327">
        <f t="shared" si="27"/>
        <v>17.09606896551724</v>
      </c>
      <c r="AH82" s="326">
        <f t="shared" si="28"/>
        <v>1</v>
      </c>
      <c r="AI82" s="326" t="str">
        <f t="shared" si="29"/>
        <v>laporan</v>
      </c>
      <c r="AJ82" s="328">
        <f t="shared" si="30"/>
        <v>7656645</v>
      </c>
      <c r="AK82" s="329">
        <f t="shared" si="31"/>
        <v>20</v>
      </c>
      <c r="AL82" s="330">
        <f t="shared" si="32"/>
        <v>14.2581843575419</v>
      </c>
      <c r="AM82" s="344" t="s">
        <v>453</v>
      </c>
      <c r="AN82" s="319"/>
    </row>
    <row r="83" spans="2:40" s="617" customFormat="1" ht="232.5" x14ac:dyDescent="0.35">
      <c r="B83" s="603"/>
      <c r="C83" s="604"/>
      <c r="D83" s="604"/>
      <c r="E83" s="605" t="s">
        <v>148</v>
      </c>
      <c r="F83" s="605" t="s">
        <v>149</v>
      </c>
      <c r="G83" s="605" t="s">
        <v>150</v>
      </c>
      <c r="H83" s="418">
        <v>5</v>
      </c>
      <c r="I83" s="606" t="s">
        <v>308</v>
      </c>
      <c r="J83" s="419">
        <v>53700000</v>
      </c>
      <c r="K83" s="607">
        <v>1</v>
      </c>
      <c r="L83" s="607" t="s">
        <v>308</v>
      </c>
      <c r="M83" s="608">
        <v>6417180</v>
      </c>
      <c r="N83" s="603">
        <v>1</v>
      </c>
      <c r="O83" s="606" t="str">
        <f t="shared" si="23"/>
        <v>dokumen</v>
      </c>
      <c r="P83" s="332">
        <v>7250000</v>
      </c>
      <c r="Q83" s="333"/>
      <c r="R83" s="609" t="str">
        <f t="shared" si="33"/>
        <v>dokumen</v>
      </c>
      <c r="S83" s="618">
        <v>1239465</v>
      </c>
      <c r="T83" s="438">
        <v>0</v>
      </c>
      <c r="U83" s="609" t="str">
        <f t="shared" si="34"/>
        <v>dokumen</v>
      </c>
      <c r="V83" s="438">
        <v>0</v>
      </c>
      <c r="W83" s="603"/>
      <c r="X83" s="609" t="str">
        <f t="shared" si="35"/>
        <v>dokumen</v>
      </c>
      <c r="Y83" s="438">
        <v>0</v>
      </c>
      <c r="Z83" s="603">
        <v>0</v>
      </c>
      <c r="AA83" s="611" t="str">
        <f t="shared" si="36"/>
        <v>dokumen</v>
      </c>
      <c r="AB83" s="438">
        <v>0</v>
      </c>
      <c r="AC83" s="421">
        <f>Q83+T83+W83+Z83</f>
        <v>0</v>
      </c>
      <c r="AD83" s="335" t="str">
        <f t="shared" si="21"/>
        <v>dokumen</v>
      </c>
      <c r="AE83" s="336">
        <f t="shared" si="24"/>
        <v>1239465</v>
      </c>
      <c r="AF83" s="612">
        <f t="shared" si="26"/>
        <v>0</v>
      </c>
      <c r="AG83" s="612">
        <f t="shared" si="27"/>
        <v>17.09606896551724</v>
      </c>
      <c r="AH83" s="613">
        <f t="shared" si="28"/>
        <v>1</v>
      </c>
      <c r="AI83" s="613" t="str">
        <f t="shared" si="29"/>
        <v>dokumen</v>
      </c>
      <c r="AJ83" s="614">
        <f t="shared" si="30"/>
        <v>7656645</v>
      </c>
      <c r="AK83" s="615">
        <f t="shared" si="31"/>
        <v>20</v>
      </c>
      <c r="AL83" s="616">
        <f t="shared" si="32"/>
        <v>14.2581843575419</v>
      </c>
      <c r="AM83" s="621" t="s">
        <v>453</v>
      </c>
      <c r="AN83" s="604"/>
    </row>
    <row r="84" spans="2:40" s="728" customFormat="1" ht="93" x14ac:dyDescent="0.35">
      <c r="B84" s="713"/>
      <c r="C84" s="714"/>
      <c r="D84" s="714"/>
      <c r="E84" s="662">
        <v>38759</v>
      </c>
      <c r="F84" s="663" t="str">
        <f>UPPER("Program Pembinaan Dan Pengawasan Terhadap Izin Lingkungan Dan Izin Perlindungan Dan Pengelolaan Lingkungan Hidup (PPLH)")</f>
        <v>PROGRAM PEMBINAAN DAN PENGAWASAN TERHADAP IZIN LINGKUNGAN DAN IZIN PERLINDUNGAN DAN PENGELOLAAN LINGKUNGAN HIDUP (PPLH)</v>
      </c>
      <c r="G84" s="663" t="s">
        <v>98</v>
      </c>
      <c r="H84" s="715"/>
      <c r="I84" s="716"/>
      <c r="J84" s="717"/>
      <c r="K84" s="660">
        <v>100</v>
      </c>
      <c r="L84" s="660" t="s">
        <v>309</v>
      </c>
      <c r="M84" s="666">
        <f>M86</f>
        <v>24968218</v>
      </c>
      <c r="N84" s="713"/>
      <c r="O84" s="716"/>
      <c r="P84" s="718"/>
      <c r="Q84" s="719"/>
      <c r="R84" s="665">
        <f t="shared" si="33"/>
        <v>0</v>
      </c>
      <c r="S84" s="720"/>
      <c r="T84" s="721"/>
      <c r="U84" s="665">
        <f t="shared" si="34"/>
        <v>0</v>
      </c>
      <c r="V84" s="721">
        <v>0</v>
      </c>
      <c r="W84" s="713"/>
      <c r="X84" s="665">
        <f t="shared" si="35"/>
        <v>0</v>
      </c>
      <c r="Y84" s="732"/>
      <c r="Z84" s="713"/>
      <c r="AA84" s="660">
        <f t="shared" si="36"/>
        <v>0</v>
      </c>
      <c r="AB84" s="722"/>
      <c r="AC84" s="736"/>
      <c r="AD84" s="723"/>
      <c r="AE84" s="724"/>
      <c r="AF84" s="677" t="e">
        <f t="shared" si="26"/>
        <v>#DIV/0!</v>
      </c>
      <c r="AG84" s="677" t="e">
        <f t="shared" si="27"/>
        <v>#DIV/0!</v>
      </c>
      <c r="AH84" s="675">
        <f t="shared" si="28"/>
        <v>100</v>
      </c>
      <c r="AI84" s="675">
        <f t="shared" si="29"/>
        <v>0</v>
      </c>
      <c r="AJ84" s="725">
        <f t="shared" si="30"/>
        <v>24968218</v>
      </c>
      <c r="AK84" s="726" t="e">
        <f t="shared" si="31"/>
        <v>#DIV/0!</v>
      </c>
      <c r="AL84" s="727" t="e">
        <f t="shared" si="32"/>
        <v>#DIV/0!</v>
      </c>
      <c r="AM84" s="753" t="s">
        <v>453</v>
      </c>
      <c r="AN84" s="714"/>
    </row>
    <row r="85" spans="2:40" s="277" customFormat="1" ht="108.5" x14ac:dyDescent="0.35">
      <c r="B85" s="260"/>
      <c r="C85" s="261" t="s">
        <v>306</v>
      </c>
      <c r="D85" s="261" t="s">
        <v>318</v>
      </c>
      <c r="E85" s="377">
        <v>38759</v>
      </c>
      <c r="F85" s="263" t="str">
        <f>UPPER("Program Pembinaan Dan Pengawasan Terhadap Izin Lingkungan Dan Izin Perlindungan Dan Pengelolaan Lingkungan Hidup (PPLH)")</f>
        <v>PROGRAM PEMBINAAN DAN PENGAWASAN TERHADAP IZIN LINGKUNGAN DAN IZIN PERLINDUNGAN DAN PENGELOLAAN LINGKUNGAN HIDUP (PPLH)</v>
      </c>
      <c r="G85" s="263" t="s">
        <v>440</v>
      </c>
      <c r="H85" s="264">
        <v>100</v>
      </c>
      <c r="I85" s="265" t="s">
        <v>309</v>
      </c>
      <c r="J85" s="266">
        <f>J86</f>
        <v>270950000</v>
      </c>
      <c r="K85" s="590">
        <v>0</v>
      </c>
      <c r="L85" s="590" t="s">
        <v>309</v>
      </c>
      <c r="M85" s="589">
        <v>0</v>
      </c>
      <c r="N85" s="260">
        <v>100</v>
      </c>
      <c r="O85" s="265" t="str">
        <f t="shared" si="23"/>
        <v>%</v>
      </c>
      <c r="P85" s="267">
        <f>P86</f>
        <v>31843750</v>
      </c>
      <c r="Q85" s="422">
        <v>0</v>
      </c>
      <c r="R85" s="265" t="str">
        <f t="shared" si="33"/>
        <v>%</v>
      </c>
      <c r="S85" s="432">
        <f>S86</f>
        <v>2282890</v>
      </c>
      <c r="T85" s="317">
        <v>0</v>
      </c>
      <c r="U85" s="265" t="str">
        <f t="shared" si="34"/>
        <v>%</v>
      </c>
      <c r="V85" s="269">
        <f>V86</f>
        <v>0</v>
      </c>
      <c r="W85" s="260">
        <v>0</v>
      </c>
      <c r="X85" s="265" t="str">
        <f t="shared" si="35"/>
        <v>%</v>
      </c>
      <c r="Y85" s="271">
        <f>Y86</f>
        <v>0</v>
      </c>
      <c r="Z85" s="260">
        <v>0</v>
      </c>
      <c r="AA85" s="260" t="str">
        <f t="shared" si="36"/>
        <v>%</v>
      </c>
      <c r="AB85" s="269">
        <f>AB86</f>
        <v>0</v>
      </c>
      <c r="AC85" s="356">
        <f t="shared" si="25"/>
        <v>0</v>
      </c>
      <c r="AD85" s="272" t="str">
        <f t="shared" si="21"/>
        <v>%</v>
      </c>
      <c r="AE85" s="273">
        <f t="shared" si="24"/>
        <v>2282890</v>
      </c>
      <c r="AF85" s="273">
        <f t="shared" si="26"/>
        <v>0</v>
      </c>
      <c r="AG85" s="273">
        <f t="shared" si="27"/>
        <v>7.1690363101079484</v>
      </c>
      <c r="AH85" s="272">
        <f t="shared" si="28"/>
        <v>0</v>
      </c>
      <c r="AI85" s="272" t="str">
        <f t="shared" si="29"/>
        <v>%</v>
      </c>
      <c r="AJ85" s="274">
        <f t="shared" si="30"/>
        <v>2282890</v>
      </c>
      <c r="AK85" s="275">
        <f t="shared" si="31"/>
        <v>0</v>
      </c>
      <c r="AL85" s="276">
        <f t="shared" si="32"/>
        <v>0.84255028603063298</v>
      </c>
      <c r="AM85" s="261" t="s">
        <v>453</v>
      </c>
      <c r="AN85" s="270"/>
    </row>
    <row r="86" spans="2:40" s="331" customFormat="1" ht="124" x14ac:dyDescent="0.35">
      <c r="B86" s="318"/>
      <c r="C86" s="319"/>
      <c r="D86" s="319"/>
      <c r="E86" s="320" t="s">
        <v>99</v>
      </c>
      <c r="F86" s="320" t="s">
        <v>100</v>
      </c>
      <c r="G86" s="320" t="s">
        <v>101</v>
      </c>
      <c r="H86" s="441">
        <v>10</v>
      </c>
      <c r="I86" s="442" t="s">
        <v>312</v>
      </c>
      <c r="J86" s="443">
        <f>SUM(J87:J89)</f>
        <v>270950000</v>
      </c>
      <c r="K86" s="318">
        <v>2</v>
      </c>
      <c r="L86" s="318" t="s">
        <v>312</v>
      </c>
      <c r="M86" s="595">
        <f>SUM(M87:M89)</f>
        <v>24968218</v>
      </c>
      <c r="N86" s="318">
        <v>2</v>
      </c>
      <c r="O86" s="321" t="str">
        <f t="shared" si="23"/>
        <v>laporan</v>
      </c>
      <c r="P86" s="443">
        <f>SUM(P87:P89)</f>
        <v>31843750</v>
      </c>
      <c r="Q86" s="323"/>
      <c r="R86" s="442" t="str">
        <f t="shared" si="33"/>
        <v>laporan</v>
      </c>
      <c r="S86" s="443">
        <f>SUM(S87:S89)</f>
        <v>2282890</v>
      </c>
      <c r="T86" s="318"/>
      <c r="U86" s="442" t="str">
        <f t="shared" si="34"/>
        <v>laporan</v>
      </c>
      <c r="V86" s="443">
        <f>SUM(V87:V89)</f>
        <v>0</v>
      </c>
      <c r="W86" s="318"/>
      <c r="X86" s="442" t="str">
        <f t="shared" si="35"/>
        <v>laporan</v>
      </c>
      <c r="Y86" s="443">
        <f>SUM(Y87:Y89)</f>
        <v>0</v>
      </c>
      <c r="Z86" s="318">
        <v>0</v>
      </c>
      <c r="AA86" s="444" t="str">
        <f t="shared" si="36"/>
        <v>laporan</v>
      </c>
      <c r="AB86" s="443">
        <f>SUM(AB87:AB89)</f>
        <v>0</v>
      </c>
      <c r="AC86" s="326">
        <f t="shared" si="25"/>
        <v>0</v>
      </c>
      <c r="AD86" s="326" t="str">
        <f t="shared" si="21"/>
        <v>laporan</v>
      </c>
      <c r="AE86" s="327">
        <f t="shared" si="24"/>
        <v>2282890</v>
      </c>
      <c r="AF86" s="327">
        <f t="shared" si="26"/>
        <v>0</v>
      </c>
      <c r="AG86" s="327">
        <f t="shared" si="27"/>
        <v>7.1690363101079484</v>
      </c>
      <c r="AH86" s="326">
        <f t="shared" si="28"/>
        <v>2</v>
      </c>
      <c r="AI86" s="326" t="str">
        <f t="shared" si="29"/>
        <v>laporan</v>
      </c>
      <c r="AJ86" s="328">
        <f t="shared" si="30"/>
        <v>27251108</v>
      </c>
      <c r="AK86" s="329">
        <f t="shared" si="31"/>
        <v>20</v>
      </c>
      <c r="AL86" s="330">
        <f t="shared" si="32"/>
        <v>10.057615058128807</v>
      </c>
      <c r="AM86" s="344" t="s">
        <v>453</v>
      </c>
      <c r="AN86" s="319"/>
    </row>
    <row r="87" spans="2:40" s="617" customFormat="1" ht="77.5" x14ac:dyDescent="0.35">
      <c r="B87" s="603"/>
      <c r="C87" s="604"/>
      <c r="D87" s="604"/>
      <c r="E87" s="605" t="s">
        <v>102</v>
      </c>
      <c r="F87" s="605" t="s">
        <v>103</v>
      </c>
      <c r="G87" s="605" t="s">
        <v>104</v>
      </c>
      <c r="H87" s="418">
        <v>5</v>
      </c>
      <c r="I87" s="606" t="s">
        <v>308</v>
      </c>
      <c r="J87" s="419">
        <v>70200000</v>
      </c>
      <c r="K87" s="607">
        <v>1</v>
      </c>
      <c r="L87" s="607" t="s">
        <v>308</v>
      </c>
      <c r="M87" s="608">
        <v>7088368</v>
      </c>
      <c r="N87" s="603">
        <v>1</v>
      </c>
      <c r="O87" s="606" t="str">
        <f t="shared" si="23"/>
        <v>dokumen</v>
      </c>
      <c r="P87" s="332">
        <v>7625000</v>
      </c>
      <c r="Q87" s="333"/>
      <c r="R87" s="609" t="str">
        <f t="shared" si="33"/>
        <v>dokumen</v>
      </c>
      <c r="S87" s="618">
        <v>1282890</v>
      </c>
      <c r="T87" s="438">
        <v>0</v>
      </c>
      <c r="U87" s="609" t="str">
        <f t="shared" si="34"/>
        <v>dokumen</v>
      </c>
      <c r="V87" s="438">
        <v>0</v>
      </c>
      <c r="W87" s="438">
        <v>0</v>
      </c>
      <c r="X87" s="609" t="str">
        <f t="shared" si="35"/>
        <v>dokumen</v>
      </c>
      <c r="Y87" s="438">
        <v>0</v>
      </c>
      <c r="Z87" s="438">
        <v>0</v>
      </c>
      <c r="AA87" s="611" t="str">
        <f t="shared" si="36"/>
        <v>dokumen</v>
      </c>
      <c r="AB87" s="438">
        <v>0</v>
      </c>
      <c r="AC87" s="335">
        <f t="shared" si="25"/>
        <v>0</v>
      </c>
      <c r="AD87" s="335" t="str">
        <f t="shared" si="21"/>
        <v>dokumen</v>
      </c>
      <c r="AE87" s="336">
        <f t="shared" si="24"/>
        <v>1282890</v>
      </c>
      <c r="AF87" s="612">
        <f t="shared" si="26"/>
        <v>0</v>
      </c>
      <c r="AG87" s="612">
        <f t="shared" si="27"/>
        <v>16.824786885245903</v>
      </c>
      <c r="AH87" s="613">
        <f t="shared" si="28"/>
        <v>1</v>
      </c>
      <c r="AI87" s="613" t="str">
        <f t="shared" si="29"/>
        <v>dokumen</v>
      </c>
      <c r="AJ87" s="614">
        <f t="shared" si="30"/>
        <v>8371258</v>
      </c>
      <c r="AK87" s="615">
        <f t="shared" si="31"/>
        <v>20</v>
      </c>
      <c r="AL87" s="616">
        <f t="shared" si="32"/>
        <v>11.924868945868946</v>
      </c>
      <c r="AM87" s="621" t="s">
        <v>453</v>
      </c>
      <c r="AN87" s="604"/>
    </row>
    <row r="88" spans="2:40" s="617" customFormat="1" ht="77.5" x14ac:dyDescent="0.35">
      <c r="B88" s="603"/>
      <c r="C88" s="604"/>
      <c r="D88" s="604"/>
      <c r="E88" s="605" t="s">
        <v>442</v>
      </c>
      <c r="F88" s="605" t="s">
        <v>106</v>
      </c>
      <c r="G88" s="605" t="s">
        <v>107</v>
      </c>
      <c r="H88" s="418">
        <v>15</v>
      </c>
      <c r="I88" s="606" t="s">
        <v>316</v>
      </c>
      <c r="J88" s="419">
        <v>38750000</v>
      </c>
      <c r="K88" s="607">
        <v>13</v>
      </c>
      <c r="L88" s="607" t="s">
        <v>316</v>
      </c>
      <c r="M88" s="608">
        <v>17879850</v>
      </c>
      <c r="N88" s="603">
        <v>11</v>
      </c>
      <c r="O88" s="606" t="str">
        <f t="shared" si="23"/>
        <v>badan usaha</v>
      </c>
      <c r="P88" s="332">
        <v>24218750</v>
      </c>
      <c r="Q88" s="333"/>
      <c r="R88" s="609" t="str">
        <f t="shared" si="33"/>
        <v>badan usaha</v>
      </c>
      <c r="S88" s="618">
        <v>1000000</v>
      </c>
      <c r="T88" s="438">
        <v>0</v>
      </c>
      <c r="U88" s="609" t="str">
        <f t="shared" si="34"/>
        <v>badan usaha</v>
      </c>
      <c r="V88" s="438">
        <v>0</v>
      </c>
      <c r="W88" s="438">
        <v>0</v>
      </c>
      <c r="X88" s="609" t="str">
        <f t="shared" si="35"/>
        <v>badan usaha</v>
      </c>
      <c r="Y88" s="438">
        <v>0</v>
      </c>
      <c r="Z88" s="438">
        <v>0</v>
      </c>
      <c r="AA88" s="611" t="str">
        <f t="shared" si="36"/>
        <v>badan usaha</v>
      </c>
      <c r="AB88" s="438">
        <v>0</v>
      </c>
      <c r="AC88" s="335">
        <v>13</v>
      </c>
      <c r="AD88" s="335" t="str">
        <f t="shared" si="21"/>
        <v>badan usaha</v>
      </c>
      <c r="AE88" s="336">
        <f t="shared" si="24"/>
        <v>1000000</v>
      </c>
      <c r="AF88" s="612">
        <f t="shared" si="26"/>
        <v>118.18181818181819</v>
      </c>
      <c r="AG88" s="612">
        <f t="shared" si="27"/>
        <v>4.129032258064516</v>
      </c>
      <c r="AH88" s="613">
        <f t="shared" si="28"/>
        <v>26</v>
      </c>
      <c r="AI88" s="613" t="str">
        <f t="shared" si="29"/>
        <v>badan usaha</v>
      </c>
      <c r="AJ88" s="614">
        <f t="shared" si="30"/>
        <v>18879850</v>
      </c>
      <c r="AK88" s="615">
        <f t="shared" si="31"/>
        <v>173.33333333333334</v>
      </c>
      <c r="AL88" s="616">
        <f t="shared" si="32"/>
        <v>48.722193548387096</v>
      </c>
      <c r="AM88" s="621" t="s">
        <v>453</v>
      </c>
      <c r="AN88" s="604"/>
    </row>
    <row r="89" spans="2:40" s="617" customFormat="1" ht="77.5" x14ac:dyDescent="0.35">
      <c r="B89" s="603"/>
      <c r="C89" s="604"/>
      <c r="D89" s="604"/>
      <c r="E89" s="605" t="s">
        <v>441</v>
      </c>
      <c r="F89" s="605" t="s">
        <v>106</v>
      </c>
      <c r="G89" s="605" t="s">
        <v>443</v>
      </c>
      <c r="H89" s="418">
        <v>80</v>
      </c>
      <c r="I89" s="606" t="s">
        <v>444</v>
      </c>
      <c r="J89" s="419">
        <v>162000000</v>
      </c>
      <c r="K89" s="607">
        <v>0</v>
      </c>
      <c r="L89" s="607" t="s">
        <v>444</v>
      </c>
      <c r="M89" s="608">
        <v>0</v>
      </c>
      <c r="N89" s="603">
        <v>0</v>
      </c>
      <c r="O89" s="606" t="str">
        <f t="shared" ref="O89" si="37">I89</f>
        <v>usaha/ kegiatan</v>
      </c>
      <c r="P89" s="332">
        <v>0</v>
      </c>
      <c r="Q89" s="333"/>
      <c r="R89" s="609" t="str">
        <f t="shared" si="33"/>
        <v>usaha/ kegiatan</v>
      </c>
      <c r="S89" s="618">
        <v>0</v>
      </c>
      <c r="T89" s="438">
        <v>0</v>
      </c>
      <c r="U89" s="609" t="str">
        <f t="shared" si="34"/>
        <v>usaha/ kegiatan</v>
      </c>
      <c r="V89" s="438">
        <v>0</v>
      </c>
      <c r="W89" s="438">
        <v>0</v>
      </c>
      <c r="X89" s="609" t="str">
        <f t="shared" si="35"/>
        <v>usaha/ kegiatan</v>
      </c>
      <c r="Y89" s="438">
        <v>0</v>
      </c>
      <c r="Z89" s="438">
        <v>0</v>
      </c>
      <c r="AA89" s="611" t="str">
        <f t="shared" si="36"/>
        <v>usaha/ kegiatan</v>
      </c>
      <c r="AB89" s="438">
        <v>0</v>
      </c>
      <c r="AC89" s="335">
        <v>13</v>
      </c>
      <c r="AD89" s="335" t="str">
        <f t="shared" ref="AD89" si="38">O89</f>
        <v>usaha/ kegiatan</v>
      </c>
      <c r="AE89" s="336">
        <f t="shared" ref="AE89" si="39">S89+V89+Y89+AB89</f>
        <v>0</v>
      </c>
      <c r="AF89" s="612" t="e">
        <f t="shared" si="26"/>
        <v>#DIV/0!</v>
      </c>
      <c r="AG89" s="612" t="e">
        <f t="shared" si="27"/>
        <v>#DIV/0!</v>
      </c>
      <c r="AH89" s="613">
        <f t="shared" si="28"/>
        <v>13</v>
      </c>
      <c r="AI89" s="613" t="str">
        <f t="shared" si="29"/>
        <v>usaha/ kegiatan</v>
      </c>
      <c r="AJ89" s="614">
        <f t="shared" si="30"/>
        <v>0</v>
      </c>
      <c r="AK89" s="615">
        <f t="shared" si="31"/>
        <v>16.25</v>
      </c>
      <c r="AL89" s="616">
        <f t="shared" si="32"/>
        <v>0</v>
      </c>
      <c r="AM89" s="621" t="s">
        <v>453</v>
      </c>
      <c r="AN89" s="604"/>
    </row>
    <row r="90" spans="2:40" s="277" customFormat="1" ht="77.5" x14ac:dyDescent="0.35">
      <c r="B90" s="260"/>
      <c r="C90" s="261" t="s">
        <v>306</v>
      </c>
      <c r="D90" s="261" t="s">
        <v>318</v>
      </c>
      <c r="E90" s="377">
        <v>39124</v>
      </c>
      <c r="F90" s="263" t="str">
        <f>UPPER("Program pengakuan keberadaan masyarakat hukum adat (MHA), kearifan lokal dan hak mha yang terkait dengan PPLH")</f>
        <v>PROGRAM PENGAKUAN KEBERADAAN MASYARAKAT HUKUM ADAT (MHA), KEARIFAN LOKAL DAN HAK MHA YANG TERKAIT DENGAN PPLH</v>
      </c>
      <c r="G90" s="263" t="s">
        <v>114</v>
      </c>
      <c r="H90" s="264">
        <v>100</v>
      </c>
      <c r="I90" s="265" t="s">
        <v>309</v>
      </c>
      <c r="J90" s="266">
        <f>J91</f>
        <v>15000000</v>
      </c>
      <c r="K90" s="590">
        <v>200</v>
      </c>
      <c r="L90" s="590" t="s">
        <v>309</v>
      </c>
      <c r="M90" s="589">
        <f>M91</f>
        <v>5389232</v>
      </c>
      <c r="N90" s="260">
        <v>100</v>
      </c>
      <c r="O90" s="265" t="str">
        <f t="shared" si="23"/>
        <v>%</v>
      </c>
      <c r="P90" s="267">
        <f>P91</f>
        <v>9375000</v>
      </c>
      <c r="Q90" s="268"/>
      <c r="R90" s="265" t="str">
        <f t="shared" si="33"/>
        <v>%</v>
      </c>
      <c r="S90" s="432">
        <f>S91</f>
        <v>234210</v>
      </c>
      <c r="T90" s="260"/>
      <c r="U90" s="265" t="str">
        <f t="shared" si="34"/>
        <v>%</v>
      </c>
      <c r="V90" s="269">
        <f>V91</f>
        <v>0</v>
      </c>
      <c r="W90" s="260">
        <v>0</v>
      </c>
      <c r="X90" s="265" t="str">
        <f t="shared" si="35"/>
        <v>%</v>
      </c>
      <c r="Y90" s="269">
        <f>Y91</f>
        <v>0</v>
      </c>
      <c r="Z90" s="260">
        <v>0</v>
      </c>
      <c r="AA90" s="260" t="str">
        <f t="shared" si="36"/>
        <v>%</v>
      </c>
      <c r="AB90" s="269">
        <f>AB91</f>
        <v>0</v>
      </c>
      <c r="AC90" s="272">
        <f t="shared" si="25"/>
        <v>0</v>
      </c>
      <c r="AD90" s="272" t="str">
        <f t="shared" si="21"/>
        <v>%</v>
      </c>
      <c r="AE90" s="273">
        <f t="shared" si="24"/>
        <v>234210</v>
      </c>
      <c r="AF90" s="273">
        <f t="shared" si="26"/>
        <v>0</v>
      </c>
      <c r="AG90" s="273">
        <f t="shared" si="27"/>
        <v>2.49824</v>
      </c>
      <c r="AH90" s="272">
        <f t="shared" si="28"/>
        <v>200</v>
      </c>
      <c r="AI90" s="272" t="str">
        <f t="shared" si="29"/>
        <v>%</v>
      </c>
      <c r="AJ90" s="274">
        <f t="shared" si="30"/>
        <v>5623442</v>
      </c>
      <c r="AK90" s="275">
        <f t="shared" si="31"/>
        <v>200</v>
      </c>
      <c r="AL90" s="276">
        <f t="shared" si="32"/>
        <v>37.489613333333331</v>
      </c>
      <c r="AM90" s="261" t="s">
        <v>453</v>
      </c>
      <c r="AN90" s="270"/>
    </row>
    <row r="91" spans="2:40" s="375" customFormat="1" ht="77.5" x14ac:dyDescent="0.35">
      <c r="B91" s="360"/>
      <c r="C91" s="361"/>
      <c r="D91" s="361"/>
      <c r="E91" s="320" t="s">
        <v>115</v>
      </c>
      <c r="F91" s="320" t="s">
        <v>116</v>
      </c>
      <c r="G91" s="320" t="s">
        <v>117</v>
      </c>
      <c r="H91" s="446">
        <v>1</v>
      </c>
      <c r="I91" s="447" t="s">
        <v>320</v>
      </c>
      <c r="J91" s="448">
        <f>J92</f>
        <v>15000000</v>
      </c>
      <c r="K91" s="360">
        <v>2</v>
      </c>
      <c r="L91" s="360" t="s">
        <v>320</v>
      </c>
      <c r="M91" s="598">
        <f>M92</f>
        <v>5389232</v>
      </c>
      <c r="N91" s="360">
        <v>1</v>
      </c>
      <c r="O91" s="370" t="str">
        <f t="shared" si="23"/>
        <v>lokasi</v>
      </c>
      <c r="P91" s="371">
        <f>P92</f>
        <v>9375000</v>
      </c>
      <c r="Q91" s="372"/>
      <c r="R91" s="442" t="str">
        <f t="shared" si="33"/>
        <v>lokasi</v>
      </c>
      <c r="S91" s="436">
        <f>S92</f>
        <v>234210</v>
      </c>
      <c r="T91" s="360"/>
      <c r="U91" s="442" t="str">
        <f t="shared" si="34"/>
        <v>lokasi</v>
      </c>
      <c r="V91" s="379">
        <f>V92</f>
        <v>0</v>
      </c>
      <c r="W91" s="360"/>
      <c r="X91" s="442" t="str">
        <f t="shared" si="35"/>
        <v>lokasi</v>
      </c>
      <c r="Y91" s="379">
        <f>Y92</f>
        <v>0</v>
      </c>
      <c r="Z91" s="360">
        <v>0</v>
      </c>
      <c r="AA91" s="444" t="str">
        <f t="shared" si="36"/>
        <v>lokasi</v>
      </c>
      <c r="AB91" s="379">
        <f>AB92</f>
        <v>0</v>
      </c>
      <c r="AC91" s="373">
        <f t="shared" si="25"/>
        <v>0</v>
      </c>
      <c r="AD91" s="373" t="str">
        <f t="shared" si="21"/>
        <v>lokasi</v>
      </c>
      <c r="AE91" s="374">
        <f t="shared" si="24"/>
        <v>234210</v>
      </c>
      <c r="AF91" s="327">
        <f t="shared" si="26"/>
        <v>0</v>
      </c>
      <c r="AG91" s="327">
        <f t="shared" si="27"/>
        <v>2.49824</v>
      </c>
      <c r="AH91" s="326">
        <f t="shared" si="28"/>
        <v>2</v>
      </c>
      <c r="AI91" s="326" t="str">
        <f t="shared" si="29"/>
        <v>lokasi</v>
      </c>
      <c r="AJ91" s="328">
        <f t="shared" si="30"/>
        <v>5623442</v>
      </c>
      <c r="AK91" s="329">
        <f t="shared" si="31"/>
        <v>200</v>
      </c>
      <c r="AL91" s="330">
        <f t="shared" si="32"/>
        <v>37.489613333333331</v>
      </c>
      <c r="AM91" s="755" t="s">
        <v>453</v>
      </c>
      <c r="AN91" s="361"/>
    </row>
    <row r="92" spans="2:40" s="617" customFormat="1" ht="170.5" x14ac:dyDescent="0.35">
      <c r="B92" s="603"/>
      <c r="C92" s="604"/>
      <c r="D92" s="604"/>
      <c r="E92" s="605" t="s">
        <v>118</v>
      </c>
      <c r="F92" s="605" t="s">
        <v>119</v>
      </c>
      <c r="G92" s="605" t="s">
        <v>120</v>
      </c>
      <c r="H92" s="418">
        <v>1</v>
      </c>
      <c r="I92" s="606" t="s">
        <v>308</v>
      </c>
      <c r="J92" s="419">
        <v>15000000</v>
      </c>
      <c r="K92" s="607">
        <v>1</v>
      </c>
      <c r="L92" s="607" t="s">
        <v>308</v>
      </c>
      <c r="M92" s="608">
        <v>5389232</v>
      </c>
      <c r="N92" s="603">
        <v>24793558</v>
      </c>
      <c r="O92" s="606" t="str">
        <f t="shared" si="23"/>
        <v>dokumen</v>
      </c>
      <c r="P92" s="332">
        <v>9375000</v>
      </c>
      <c r="Q92" s="333"/>
      <c r="R92" s="609" t="str">
        <f t="shared" si="33"/>
        <v>dokumen</v>
      </c>
      <c r="S92" s="618">
        <v>234210</v>
      </c>
      <c r="T92" s="438">
        <v>0</v>
      </c>
      <c r="U92" s="609" t="str">
        <f t="shared" si="34"/>
        <v>dokumen</v>
      </c>
      <c r="V92" s="334">
        <v>0</v>
      </c>
      <c r="W92" s="603"/>
      <c r="X92" s="609" t="str">
        <f t="shared" si="35"/>
        <v>dokumen</v>
      </c>
      <c r="Y92" s="438">
        <v>0</v>
      </c>
      <c r="Z92" s="438">
        <v>0</v>
      </c>
      <c r="AA92" s="611" t="str">
        <f t="shared" si="36"/>
        <v>dokumen</v>
      </c>
      <c r="AB92" s="438">
        <v>0</v>
      </c>
      <c r="AC92" s="335">
        <f t="shared" si="25"/>
        <v>0</v>
      </c>
      <c r="AD92" s="335" t="str">
        <f t="shared" si="21"/>
        <v>dokumen</v>
      </c>
      <c r="AE92" s="336">
        <f t="shared" si="24"/>
        <v>234210</v>
      </c>
      <c r="AF92" s="612">
        <f t="shared" si="26"/>
        <v>0</v>
      </c>
      <c r="AG92" s="612">
        <f t="shared" si="27"/>
        <v>2.49824</v>
      </c>
      <c r="AH92" s="613">
        <f t="shared" si="28"/>
        <v>1</v>
      </c>
      <c r="AI92" s="613" t="str">
        <f t="shared" si="29"/>
        <v>dokumen</v>
      </c>
      <c r="AJ92" s="614">
        <f t="shared" si="30"/>
        <v>5623442</v>
      </c>
      <c r="AK92" s="615">
        <f t="shared" si="31"/>
        <v>100</v>
      </c>
      <c r="AL92" s="616">
        <f t="shared" si="32"/>
        <v>37.489613333333331</v>
      </c>
      <c r="AM92" s="621" t="s">
        <v>453</v>
      </c>
      <c r="AN92" s="604"/>
    </row>
    <row r="93" spans="2:40" s="369" customFormat="1" ht="77.5" x14ac:dyDescent="0.35">
      <c r="B93" s="265"/>
      <c r="C93" s="261" t="s">
        <v>306</v>
      </c>
      <c r="D93" s="261" t="s">
        <v>318</v>
      </c>
      <c r="E93" s="262">
        <v>39489</v>
      </c>
      <c r="F93" s="263" t="str">
        <f>UPPER("Program Peningkatan Pendidikan, Pelatihan Dan Penyuluhan Lingkungan Hidup Untuk Masyarakat")</f>
        <v>PROGRAM PENINGKATAN PENDIDIKAN, PELATIHAN DAN PENYULUHAN LINGKUNGAN HIDUP UNTUK MASYARAKAT</v>
      </c>
      <c r="G93" s="263" t="s">
        <v>388</v>
      </c>
      <c r="H93" s="363">
        <v>100</v>
      </c>
      <c r="I93" s="265" t="s">
        <v>309</v>
      </c>
      <c r="J93" s="364">
        <f>J94</f>
        <v>910600000</v>
      </c>
      <c r="K93" s="355">
        <v>100</v>
      </c>
      <c r="L93" s="355" t="s">
        <v>309</v>
      </c>
      <c r="M93" s="591">
        <f>M94</f>
        <v>106748843</v>
      </c>
      <c r="N93" s="265">
        <v>100</v>
      </c>
      <c r="O93" s="265" t="str">
        <f t="shared" si="23"/>
        <v>%</v>
      </c>
      <c r="P93" s="365">
        <f>P94</f>
        <v>101625000</v>
      </c>
      <c r="Q93" s="380">
        <v>0</v>
      </c>
      <c r="R93" s="265" t="str">
        <f t="shared" si="33"/>
        <v>%</v>
      </c>
      <c r="S93" s="365">
        <f>S94</f>
        <v>2367091</v>
      </c>
      <c r="T93" s="449">
        <v>0</v>
      </c>
      <c r="U93" s="265" t="str">
        <f t="shared" si="34"/>
        <v>%</v>
      </c>
      <c r="V93" s="365">
        <f>V94</f>
        <v>0</v>
      </c>
      <c r="W93" s="265">
        <v>0</v>
      </c>
      <c r="X93" s="265" t="str">
        <f t="shared" si="35"/>
        <v>%</v>
      </c>
      <c r="Y93" s="365">
        <f>Y94</f>
        <v>0</v>
      </c>
      <c r="Z93" s="265">
        <v>0</v>
      </c>
      <c r="AA93" s="260" t="str">
        <f t="shared" si="36"/>
        <v>%</v>
      </c>
      <c r="AB93" s="365">
        <f>AB94</f>
        <v>0</v>
      </c>
      <c r="AC93" s="356">
        <f t="shared" si="25"/>
        <v>0</v>
      </c>
      <c r="AD93" s="272" t="str">
        <f t="shared" si="21"/>
        <v>%</v>
      </c>
      <c r="AE93" s="273">
        <f t="shared" si="24"/>
        <v>2367091</v>
      </c>
      <c r="AF93" s="273">
        <f t="shared" si="26"/>
        <v>0</v>
      </c>
      <c r="AG93" s="273">
        <f t="shared" si="27"/>
        <v>2.3292408364083643</v>
      </c>
      <c r="AH93" s="272">
        <f t="shared" si="28"/>
        <v>100</v>
      </c>
      <c r="AI93" s="272" t="str">
        <f t="shared" si="29"/>
        <v>%</v>
      </c>
      <c r="AJ93" s="274">
        <f t="shared" si="30"/>
        <v>109115934</v>
      </c>
      <c r="AK93" s="275">
        <f t="shared" si="31"/>
        <v>100</v>
      </c>
      <c r="AL93" s="276">
        <f t="shared" si="32"/>
        <v>11.982861190423897</v>
      </c>
      <c r="AM93" s="261" t="s">
        <v>453</v>
      </c>
      <c r="AN93" s="261"/>
    </row>
    <row r="94" spans="2:40" s="375" customFormat="1" ht="72.75" customHeight="1" x14ac:dyDescent="0.35">
      <c r="B94" s="360"/>
      <c r="C94" s="361"/>
      <c r="D94" s="361"/>
      <c r="E94" s="320" t="s">
        <v>121</v>
      </c>
      <c r="F94" s="320" t="s">
        <v>384</v>
      </c>
      <c r="G94" s="320" t="s">
        <v>421</v>
      </c>
      <c r="H94" s="446">
        <v>46</v>
      </c>
      <c r="I94" s="447" t="s">
        <v>312</v>
      </c>
      <c r="J94" s="448">
        <f>SUM(J95:J96)</f>
        <v>910600000</v>
      </c>
      <c r="K94" s="360">
        <v>10</v>
      </c>
      <c r="L94" s="360">
        <v>0</v>
      </c>
      <c r="M94" s="598">
        <f>SUM(M95:M96)</f>
        <v>106748843</v>
      </c>
      <c r="N94" s="360">
        <v>10</v>
      </c>
      <c r="O94" s="370" t="str">
        <f t="shared" si="23"/>
        <v>laporan</v>
      </c>
      <c r="P94" s="371">
        <f>SUM(P95:P96)</f>
        <v>101625000</v>
      </c>
      <c r="Q94" s="372"/>
      <c r="R94" s="442" t="str">
        <f t="shared" si="33"/>
        <v>laporan</v>
      </c>
      <c r="S94" s="436">
        <f>SUM(S95:S96)</f>
        <v>2367091</v>
      </c>
      <c r="T94" s="360">
        <v>0</v>
      </c>
      <c r="U94" s="442" t="str">
        <f t="shared" si="34"/>
        <v>laporan</v>
      </c>
      <c r="V94" s="379">
        <f>SUM(V95:V96)</f>
        <v>0</v>
      </c>
      <c r="W94" s="360">
        <v>0</v>
      </c>
      <c r="X94" s="442" t="str">
        <f t="shared" si="35"/>
        <v>laporan</v>
      </c>
      <c r="Y94" s="325">
        <f>SUM(Y95:Y96)</f>
        <v>0</v>
      </c>
      <c r="Z94" s="360">
        <v>0</v>
      </c>
      <c r="AA94" s="444" t="str">
        <f t="shared" si="36"/>
        <v>laporan</v>
      </c>
      <c r="AB94" s="324">
        <f>SUM(AB95:AB96)</f>
        <v>0</v>
      </c>
      <c r="AC94" s="326">
        <f t="shared" si="25"/>
        <v>0</v>
      </c>
      <c r="AD94" s="373" t="str">
        <f t="shared" si="21"/>
        <v>laporan</v>
      </c>
      <c r="AE94" s="374">
        <f>S94+V94+Y94+AB94</f>
        <v>2367091</v>
      </c>
      <c r="AF94" s="327">
        <f t="shared" si="26"/>
        <v>0</v>
      </c>
      <c r="AG94" s="327">
        <f t="shared" si="27"/>
        <v>2.3292408364083643</v>
      </c>
      <c r="AH94" s="326">
        <f t="shared" si="28"/>
        <v>10</v>
      </c>
      <c r="AI94" s="326" t="str">
        <f t="shared" si="29"/>
        <v>laporan</v>
      </c>
      <c r="AJ94" s="328">
        <f t="shared" si="30"/>
        <v>109115934</v>
      </c>
      <c r="AK94" s="329">
        <f t="shared" si="31"/>
        <v>21.739130434782609</v>
      </c>
      <c r="AL94" s="330">
        <f t="shared" si="32"/>
        <v>11.982861190423897</v>
      </c>
      <c r="AM94" s="755" t="s">
        <v>453</v>
      </c>
      <c r="AN94" s="361"/>
    </row>
    <row r="95" spans="2:40" s="617" customFormat="1" ht="77.5" x14ac:dyDescent="0.35">
      <c r="B95" s="603"/>
      <c r="C95" s="604"/>
      <c r="D95" s="604"/>
      <c r="E95" s="605" t="s">
        <v>124</v>
      </c>
      <c r="F95" s="605" t="s">
        <v>125</v>
      </c>
      <c r="G95" s="605" t="s">
        <v>126</v>
      </c>
      <c r="H95" s="418">
        <v>40</v>
      </c>
      <c r="I95" s="606" t="s">
        <v>308</v>
      </c>
      <c r="J95" s="419">
        <v>540600000</v>
      </c>
      <c r="K95" s="607">
        <v>8</v>
      </c>
      <c r="L95" s="607" t="s">
        <v>308</v>
      </c>
      <c r="M95" s="608">
        <v>71301986</v>
      </c>
      <c r="N95" s="603">
        <v>8</v>
      </c>
      <c r="O95" s="606" t="str">
        <f t="shared" si="23"/>
        <v>dokumen</v>
      </c>
      <c r="P95" s="332">
        <v>65375000</v>
      </c>
      <c r="Q95" s="333"/>
      <c r="R95" s="609" t="str">
        <f t="shared" si="33"/>
        <v>dokumen</v>
      </c>
      <c r="S95" s="618">
        <v>1519091</v>
      </c>
      <c r="T95" s="618">
        <v>0</v>
      </c>
      <c r="U95" s="609" t="str">
        <f t="shared" si="34"/>
        <v>dokumen</v>
      </c>
      <c r="V95" s="618">
        <v>0</v>
      </c>
      <c r="W95" s="618">
        <v>0</v>
      </c>
      <c r="X95" s="609" t="str">
        <f t="shared" si="35"/>
        <v>dokumen</v>
      </c>
      <c r="Y95" s="618">
        <v>0</v>
      </c>
      <c r="Z95" s="618">
        <v>0</v>
      </c>
      <c r="AA95" s="611" t="str">
        <f t="shared" si="36"/>
        <v>dokumen</v>
      </c>
      <c r="AB95" s="618">
        <v>0</v>
      </c>
      <c r="AC95" s="335">
        <f t="shared" si="25"/>
        <v>0</v>
      </c>
      <c r="AD95" s="335" t="str">
        <f t="shared" si="21"/>
        <v>dokumen</v>
      </c>
      <c r="AE95" s="336">
        <f t="shared" si="24"/>
        <v>1519091</v>
      </c>
      <c r="AF95" s="612">
        <f t="shared" si="26"/>
        <v>0</v>
      </c>
      <c r="AG95" s="612">
        <f t="shared" si="27"/>
        <v>2.3236573613766733</v>
      </c>
      <c r="AH95" s="613">
        <f t="shared" si="28"/>
        <v>8</v>
      </c>
      <c r="AI95" s="613" t="str">
        <f t="shared" si="29"/>
        <v>dokumen</v>
      </c>
      <c r="AJ95" s="614">
        <f t="shared" si="30"/>
        <v>72821077</v>
      </c>
      <c r="AK95" s="615">
        <f t="shared" si="31"/>
        <v>20</v>
      </c>
      <c r="AL95" s="616">
        <f t="shared" si="32"/>
        <v>13.470417499075102</v>
      </c>
      <c r="AM95" s="621" t="s">
        <v>453</v>
      </c>
      <c r="AN95" s="604"/>
    </row>
    <row r="96" spans="2:40" s="617" customFormat="1" ht="108.5" x14ac:dyDescent="0.35">
      <c r="B96" s="603"/>
      <c r="C96" s="604"/>
      <c r="D96" s="604"/>
      <c r="E96" s="605" t="s">
        <v>127</v>
      </c>
      <c r="F96" s="605" t="s">
        <v>128</v>
      </c>
      <c r="G96" s="619" t="s">
        <v>226</v>
      </c>
      <c r="H96" s="418">
        <v>10</v>
      </c>
      <c r="I96" s="606" t="s">
        <v>321</v>
      </c>
      <c r="J96" s="419">
        <v>370000000</v>
      </c>
      <c r="K96" s="607">
        <v>2</v>
      </c>
      <c r="L96" s="607" t="s">
        <v>321</v>
      </c>
      <c r="M96" s="608">
        <v>35446857</v>
      </c>
      <c r="N96" s="603">
        <v>2</v>
      </c>
      <c r="O96" s="606" t="str">
        <f t="shared" si="23"/>
        <v>lembaga</v>
      </c>
      <c r="P96" s="332">
        <v>36250000</v>
      </c>
      <c r="Q96" s="333"/>
      <c r="R96" s="609" t="str">
        <f t="shared" si="33"/>
        <v>lembaga</v>
      </c>
      <c r="S96" s="618">
        <v>848000</v>
      </c>
      <c r="T96" s="618">
        <v>0</v>
      </c>
      <c r="U96" s="609" t="str">
        <f t="shared" si="34"/>
        <v>lembaga</v>
      </c>
      <c r="V96" s="618">
        <v>0</v>
      </c>
      <c r="W96" s="618">
        <v>0</v>
      </c>
      <c r="X96" s="609" t="str">
        <f t="shared" si="35"/>
        <v>lembaga</v>
      </c>
      <c r="Y96" s="618">
        <v>0</v>
      </c>
      <c r="Z96" s="618">
        <v>0</v>
      </c>
      <c r="AA96" s="611" t="str">
        <f t="shared" si="36"/>
        <v>lembaga</v>
      </c>
      <c r="AB96" s="618">
        <v>0</v>
      </c>
      <c r="AC96" s="335">
        <f t="shared" si="25"/>
        <v>0</v>
      </c>
      <c r="AD96" s="335" t="str">
        <f t="shared" si="21"/>
        <v>lembaga</v>
      </c>
      <c r="AE96" s="336">
        <f t="shared" si="24"/>
        <v>848000</v>
      </c>
      <c r="AF96" s="612">
        <f t="shared" si="26"/>
        <v>0</v>
      </c>
      <c r="AG96" s="612">
        <f t="shared" si="27"/>
        <v>2.3393103448275863</v>
      </c>
      <c r="AH96" s="613">
        <f t="shared" si="28"/>
        <v>2</v>
      </c>
      <c r="AI96" s="613" t="str">
        <f t="shared" si="29"/>
        <v>lembaga</v>
      </c>
      <c r="AJ96" s="614">
        <f t="shared" si="30"/>
        <v>36294857</v>
      </c>
      <c r="AK96" s="615">
        <f t="shared" si="31"/>
        <v>20</v>
      </c>
      <c r="AL96" s="616">
        <f t="shared" si="32"/>
        <v>9.8094208108108116</v>
      </c>
      <c r="AM96" s="621" t="s">
        <v>453</v>
      </c>
      <c r="AN96" s="604"/>
    </row>
    <row r="97" spans="2:40" s="369" customFormat="1" ht="77.5" x14ac:dyDescent="0.35">
      <c r="B97" s="265"/>
      <c r="C97" s="261" t="s">
        <v>306</v>
      </c>
      <c r="D97" s="261" t="s">
        <v>318</v>
      </c>
      <c r="E97" s="377">
        <v>39855</v>
      </c>
      <c r="F97" s="263" t="str">
        <f>UPPER("Program Penghargaan Lingkungan Hidup Untuk Masyarakat")</f>
        <v>PROGRAM PENGHARGAAN LINGKUNGAN HIDUP UNTUK MASYARAKAT</v>
      </c>
      <c r="G97" s="263" t="s">
        <v>129</v>
      </c>
      <c r="H97" s="363">
        <v>100</v>
      </c>
      <c r="I97" s="265" t="s">
        <v>309</v>
      </c>
      <c r="J97" s="364">
        <f>J98</f>
        <v>520000000</v>
      </c>
      <c r="K97" s="355">
        <v>100</v>
      </c>
      <c r="L97" s="355" t="s">
        <v>309</v>
      </c>
      <c r="M97" s="591">
        <f>M98</f>
        <v>18006198</v>
      </c>
      <c r="N97" s="265">
        <v>100</v>
      </c>
      <c r="O97" s="265" t="str">
        <f t="shared" si="23"/>
        <v>%</v>
      </c>
      <c r="P97" s="365">
        <f>P98</f>
        <v>62500000</v>
      </c>
      <c r="Q97" s="366"/>
      <c r="R97" s="265" t="str">
        <f t="shared" si="33"/>
        <v>%</v>
      </c>
      <c r="S97" s="435">
        <f>S98</f>
        <v>0</v>
      </c>
      <c r="T97" s="265">
        <v>0</v>
      </c>
      <c r="U97" s="265" t="str">
        <f t="shared" si="34"/>
        <v>%</v>
      </c>
      <c r="V97" s="367">
        <f>V98</f>
        <v>0</v>
      </c>
      <c r="W97" s="265">
        <v>0</v>
      </c>
      <c r="X97" s="265" t="str">
        <f t="shared" si="35"/>
        <v>%</v>
      </c>
      <c r="Y97" s="368">
        <f>Y98</f>
        <v>0</v>
      </c>
      <c r="Z97" s="265">
        <v>0</v>
      </c>
      <c r="AA97" s="260" t="str">
        <f t="shared" si="36"/>
        <v>%</v>
      </c>
      <c r="AB97" s="367">
        <f>AB98</f>
        <v>0</v>
      </c>
      <c r="AC97" s="272">
        <f t="shared" si="25"/>
        <v>0</v>
      </c>
      <c r="AD97" s="272" t="str">
        <f t="shared" si="21"/>
        <v>%</v>
      </c>
      <c r="AE97" s="273">
        <f t="shared" si="24"/>
        <v>0</v>
      </c>
      <c r="AF97" s="273">
        <f t="shared" si="26"/>
        <v>0</v>
      </c>
      <c r="AG97" s="273">
        <f t="shared" si="27"/>
        <v>0</v>
      </c>
      <c r="AH97" s="272">
        <f t="shared" si="28"/>
        <v>100</v>
      </c>
      <c r="AI97" s="272" t="str">
        <f t="shared" si="29"/>
        <v>%</v>
      </c>
      <c r="AJ97" s="274">
        <f t="shared" si="30"/>
        <v>18006198</v>
      </c>
      <c r="AK97" s="275">
        <f t="shared" si="31"/>
        <v>100</v>
      </c>
      <c r="AL97" s="276">
        <f t="shared" si="32"/>
        <v>3.4627303846153845</v>
      </c>
      <c r="AM97" s="261" t="s">
        <v>453</v>
      </c>
      <c r="AN97" s="261"/>
    </row>
    <row r="98" spans="2:40" s="331" customFormat="1" ht="124" x14ac:dyDescent="0.35">
      <c r="B98" s="318"/>
      <c r="C98" s="319"/>
      <c r="D98" s="319"/>
      <c r="E98" s="320" t="s">
        <v>130</v>
      </c>
      <c r="F98" s="320" t="s">
        <v>131</v>
      </c>
      <c r="G98" s="320" t="s">
        <v>132</v>
      </c>
      <c r="H98" s="441">
        <v>5</v>
      </c>
      <c r="I98" s="442" t="s">
        <v>322</v>
      </c>
      <c r="J98" s="443">
        <f>J99</f>
        <v>520000000</v>
      </c>
      <c r="K98" s="318">
        <v>1</v>
      </c>
      <c r="L98" s="318" t="s">
        <v>322</v>
      </c>
      <c r="M98" s="595">
        <f>M99</f>
        <v>18006198</v>
      </c>
      <c r="N98" s="318">
        <v>1</v>
      </c>
      <c r="O98" s="321" t="str">
        <f t="shared" si="23"/>
        <v>kegiatan</v>
      </c>
      <c r="P98" s="322">
        <f>P99</f>
        <v>62500000</v>
      </c>
      <c r="Q98" s="323"/>
      <c r="R98" s="442" t="str">
        <f t="shared" si="33"/>
        <v>kegiatan</v>
      </c>
      <c r="S98" s="433">
        <f>S99</f>
        <v>0</v>
      </c>
      <c r="T98" s="318"/>
      <c r="U98" s="442" t="str">
        <f t="shared" si="34"/>
        <v>kegiatan</v>
      </c>
      <c r="V98" s="324">
        <f>V99</f>
        <v>0</v>
      </c>
      <c r="W98" s="318"/>
      <c r="X98" s="442" t="str">
        <f t="shared" si="35"/>
        <v>kegiatan</v>
      </c>
      <c r="Y98" s="325">
        <f>Y99</f>
        <v>0</v>
      </c>
      <c r="Z98" s="318">
        <v>0</v>
      </c>
      <c r="AA98" s="444" t="str">
        <f t="shared" si="36"/>
        <v>kegiatan</v>
      </c>
      <c r="AB98" s="324">
        <f>AB99</f>
        <v>0</v>
      </c>
      <c r="AC98" s="326">
        <f t="shared" si="25"/>
        <v>0</v>
      </c>
      <c r="AD98" s="326" t="str">
        <f t="shared" si="21"/>
        <v>kegiatan</v>
      </c>
      <c r="AE98" s="327">
        <f t="shared" si="24"/>
        <v>0</v>
      </c>
      <c r="AF98" s="327">
        <f t="shared" si="26"/>
        <v>0</v>
      </c>
      <c r="AG98" s="327">
        <f t="shared" si="27"/>
        <v>0</v>
      </c>
      <c r="AH98" s="326">
        <f t="shared" si="28"/>
        <v>1</v>
      </c>
      <c r="AI98" s="326" t="str">
        <f t="shared" si="29"/>
        <v>kegiatan</v>
      </c>
      <c r="AJ98" s="328">
        <f t="shared" si="30"/>
        <v>18006198</v>
      </c>
      <c r="AK98" s="329">
        <f t="shared" si="31"/>
        <v>20</v>
      </c>
      <c r="AL98" s="330">
        <f t="shared" si="32"/>
        <v>3.4627303846153845</v>
      </c>
      <c r="AM98" s="344" t="s">
        <v>453</v>
      </c>
      <c r="AN98" s="319"/>
    </row>
    <row r="99" spans="2:40" s="617" customFormat="1" ht="93" x14ac:dyDescent="0.35">
      <c r="B99" s="603"/>
      <c r="C99" s="604"/>
      <c r="D99" s="604"/>
      <c r="E99" s="605" t="s">
        <v>133</v>
      </c>
      <c r="F99" s="605" t="s">
        <v>134</v>
      </c>
      <c r="G99" s="605" t="s">
        <v>135</v>
      </c>
      <c r="H99" s="418">
        <v>5</v>
      </c>
      <c r="I99" s="606" t="s">
        <v>323</v>
      </c>
      <c r="J99" s="419">
        <v>520000000</v>
      </c>
      <c r="K99" s="607">
        <v>1</v>
      </c>
      <c r="L99" s="607" t="s">
        <v>323</v>
      </c>
      <c r="M99" s="608">
        <v>18006198</v>
      </c>
      <c r="N99" s="603">
        <v>1</v>
      </c>
      <c r="O99" s="606" t="str">
        <f t="shared" si="23"/>
        <v>Entitas</v>
      </c>
      <c r="P99" s="332">
        <v>62500000</v>
      </c>
      <c r="Q99" s="333"/>
      <c r="R99" s="609" t="str">
        <f t="shared" si="33"/>
        <v>Entitas</v>
      </c>
      <c r="S99" s="618">
        <v>0</v>
      </c>
      <c r="T99" s="438">
        <v>0</v>
      </c>
      <c r="U99" s="609" t="str">
        <f t="shared" si="34"/>
        <v>Entitas</v>
      </c>
      <c r="V99" s="438">
        <v>0</v>
      </c>
      <c r="W99" s="603"/>
      <c r="X99" s="609" t="str">
        <f t="shared" si="35"/>
        <v>Entitas</v>
      </c>
      <c r="Y99" s="438">
        <v>0</v>
      </c>
      <c r="Z99" s="438">
        <v>0</v>
      </c>
      <c r="AA99" s="611" t="str">
        <f t="shared" si="36"/>
        <v>Entitas</v>
      </c>
      <c r="AB99" s="438">
        <v>0</v>
      </c>
      <c r="AC99" s="335">
        <f t="shared" si="25"/>
        <v>0</v>
      </c>
      <c r="AD99" s="335" t="str">
        <f t="shared" si="21"/>
        <v>Entitas</v>
      </c>
      <c r="AE99" s="336">
        <f t="shared" si="24"/>
        <v>0</v>
      </c>
      <c r="AF99" s="612">
        <f t="shared" si="26"/>
        <v>0</v>
      </c>
      <c r="AG99" s="612">
        <f t="shared" si="27"/>
        <v>0</v>
      </c>
      <c r="AH99" s="613">
        <f t="shared" si="28"/>
        <v>1</v>
      </c>
      <c r="AI99" s="613" t="str">
        <f t="shared" si="29"/>
        <v>Entitas</v>
      </c>
      <c r="AJ99" s="614">
        <f t="shared" si="30"/>
        <v>18006198</v>
      </c>
      <c r="AK99" s="615">
        <f t="shared" si="31"/>
        <v>20</v>
      </c>
      <c r="AL99" s="616">
        <f t="shared" si="32"/>
        <v>3.4627303846153845</v>
      </c>
      <c r="AM99" s="621" t="s">
        <v>453</v>
      </c>
      <c r="AN99" s="604"/>
    </row>
    <row r="100" spans="2:40" s="277" customFormat="1" ht="77.5" x14ac:dyDescent="0.35">
      <c r="B100" s="260"/>
      <c r="C100" s="261" t="s">
        <v>306</v>
      </c>
      <c r="D100" s="261" t="s">
        <v>318</v>
      </c>
      <c r="E100" s="262">
        <v>40220</v>
      </c>
      <c r="F100" s="263" t="str">
        <f>UPPER("Program Penanganan Pengaduan Lingkungan Hidup")</f>
        <v>PROGRAM PENANGANAN PENGADUAN LINGKUNGAN HIDUP</v>
      </c>
      <c r="G100" s="263" t="s">
        <v>389</v>
      </c>
      <c r="H100" s="264">
        <v>100</v>
      </c>
      <c r="I100" s="265" t="s">
        <v>309</v>
      </c>
      <c r="J100" s="266">
        <f>J101</f>
        <v>125000000</v>
      </c>
      <c r="K100" s="590">
        <v>100</v>
      </c>
      <c r="L100" s="590" t="s">
        <v>309</v>
      </c>
      <c r="M100" s="589">
        <f>M101</f>
        <v>12132982</v>
      </c>
      <c r="N100" s="260">
        <v>100</v>
      </c>
      <c r="O100" s="265" t="str">
        <f>I100</f>
        <v>%</v>
      </c>
      <c r="P100" s="267">
        <f>P101</f>
        <v>14375000</v>
      </c>
      <c r="Q100" s="268"/>
      <c r="R100" s="265" t="str">
        <f t="shared" si="33"/>
        <v>%</v>
      </c>
      <c r="S100" s="432">
        <f>S101</f>
        <v>420000</v>
      </c>
      <c r="T100" s="260">
        <v>0</v>
      </c>
      <c r="U100" s="265" t="str">
        <f t="shared" si="34"/>
        <v>%</v>
      </c>
      <c r="V100" s="269">
        <f>V101</f>
        <v>0</v>
      </c>
      <c r="W100" s="260">
        <v>0</v>
      </c>
      <c r="X100" s="265" t="str">
        <f t="shared" si="35"/>
        <v>%</v>
      </c>
      <c r="Y100" s="271">
        <f>Y101</f>
        <v>0</v>
      </c>
      <c r="Z100" s="260">
        <v>0</v>
      </c>
      <c r="AA100" s="260" t="str">
        <f t="shared" si="36"/>
        <v>%</v>
      </c>
      <c r="AB100" s="269">
        <f>AB101</f>
        <v>0</v>
      </c>
      <c r="AC100" s="272">
        <f t="shared" si="25"/>
        <v>0</v>
      </c>
      <c r="AD100" s="272" t="str">
        <f t="shared" si="21"/>
        <v>%</v>
      </c>
      <c r="AE100" s="273">
        <f t="shared" si="24"/>
        <v>420000</v>
      </c>
      <c r="AF100" s="273">
        <f t="shared" si="26"/>
        <v>0</v>
      </c>
      <c r="AG100" s="273">
        <f t="shared" si="27"/>
        <v>2.9217391304347826</v>
      </c>
      <c r="AH100" s="272">
        <f t="shared" si="28"/>
        <v>100</v>
      </c>
      <c r="AI100" s="272" t="str">
        <f t="shared" si="29"/>
        <v>%</v>
      </c>
      <c r="AJ100" s="274">
        <f t="shared" si="30"/>
        <v>12552982</v>
      </c>
      <c r="AK100" s="275">
        <f t="shared" si="31"/>
        <v>100</v>
      </c>
      <c r="AL100" s="276">
        <f t="shared" si="32"/>
        <v>10.042385600000001</v>
      </c>
      <c r="AM100" s="261" t="s">
        <v>453</v>
      </c>
      <c r="AN100" s="270"/>
    </row>
    <row r="101" spans="2:40" s="331" customFormat="1" ht="62" x14ac:dyDescent="0.35">
      <c r="B101" s="318"/>
      <c r="C101" s="319"/>
      <c r="D101" s="319"/>
      <c r="E101" s="320" t="s">
        <v>108</v>
      </c>
      <c r="F101" s="320" t="s">
        <v>109</v>
      </c>
      <c r="G101" s="320" t="s">
        <v>110</v>
      </c>
      <c r="H101" s="441">
        <v>5</v>
      </c>
      <c r="I101" s="442" t="s">
        <v>308</v>
      </c>
      <c r="J101" s="443">
        <f>J102</f>
        <v>125000000</v>
      </c>
      <c r="K101" s="318">
        <v>1</v>
      </c>
      <c r="L101" s="318" t="s">
        <v>308</v>
      </c>
      <c r="M101" s="595">
        <f>M102</f>
        <v>12132982</v>
      </c>
      <c r="N101" s="318">
        <v>1</v>
      </c>
      <c r="O101" s="321" t="str">
        <f>I101</f>
        <v>dokumen</v>
      </c>
      <c r="P101" s="322">
        <f>P102</f>
        <v>14375000</v>
      </c>
      <c r="Q101" s="323"/>
      <c r="R101" s="442" t="str">
        <f t="shared" si="33"/>
        <v>dokumen</v>
      </c>
      <c r="S101" s="433">
        <f>S102</f>
        <v>420000</v>
      </c>
      <c r="T101" s="318"/>
      <c r="U101" s="442" t="str">
        <f t="shared" si="34"/>
        <v>dokumen</v>
      </c>
      <c r="V101" s="324">
        <f>V102</f>
        <v>0</v>
      </c>
      <c r="W101" s="318"/>
      <c r="X101" s="442" t="str">
        <f t="shared" si="35"/>
        <v>dokumen</v>
      </c>
      <c r="Y101" s="325">
        <f>Y102</f>
        <v>0</v>
      </c>
      <c r="Z101" s="318">
        <v>0</v>
      </c>
      <c r="AA101" s="444" t="str">
        <f t="shared" si="36"/>
        <v>dokumen</v>
      </c>
      <c r="AB101" s="324">
        <f>AB102</f>
        <v>0</v>
      </c>
      <c r="AC101" s="326">
        <v>1</v>
      </c>
      <c r="AD101" s="326" t="str">
        <f t="shared" si="21"/>
        <v>dokumen</v>
      </c>
      <c r="AE101" s="327">
        <f t="shared" si="24"/>
        <v>420000</v>
      </c>
      <c r="AF101" s="327">
        <f t="shared" si="26"/>
        <v>100</v>
      </c>
      <c r="AG101" s="327">
        <f t="shared" si="27"/>
        <v>2.9217391304347826</v>
      </c>
      <c r="AH101" s="326">
        <f t="shared" si="28"/>
        <v>2</v>
      </c>
      <c r="AI101" s="326" t="str">
        <f t="shared" si="29"/>
        <v>dokumen</v>
      </c>
      <c r="AJ101" s="328">
        <f t="shared" si="30"/>
        <v>12552982</v>
      </c>
      <c r="AK101" s="329">
        <f t="shared" si="31"/>
        <v>40</v>
      </c>
      <c r="AL101" s="330">
        <f t="shared" si="32"/>
        <v>10.042385600000001</v>
      </c>
      <c r="AM101" s="344" t="s">
        <v>453</v>
      </c>
      <c r="AN101" s="319"/>
    </row>
    <row r="102" spans="2:40" s="617" customFormat="1" ht="93" x14ac:dyDescent="0.35">
      <c r="B102" s="603"/>
      <c r="C102" s="604"/>
      <c r="D102" s="604"/>
      <c r="E102" s="605" t="s">
        <v>111</v>
      </c>
      <c r="F102" s="605" t="s">
        <v>112</v>
      </c>
      <c r="G102" s="605" t="s">
        <v>113</v>
      </c>
      <c r="H102" s="418">
        <v>40</v>
      </c>
      <c r="I102" s="606" t="s">
        <v>319</v>
      </c>
      <c r="J102" s="419">
        <v>125000000</v>
      </c>
      <c r="K102" s="607">
        <v>20</v>
      </c>
      <c r="L102" s="607" t="s">
        <v>319</v>
      </c>
      <c r="M102" s="608">
        <v>12132982</v>
      </c>
      <c r="N102" s="603">
        <v>8</v>
      </c>
      <c r="O102" s="606" t="str">
        <f>I102</f>
        <v>pengaduan</v>
      </c>
      <c r="P102" s="332">
        <v>14375000</v>
      </c>
      <c r="Q102" s="333"/>
      <c r="R102" s="609" t="str">
        <f t="shared" si="33"/>
        <v>pengaduan</v>
      </c>
      <c r="S102" s="618">
        <v>420000</v>
      </c>
      <c r="T102" s="603">
        <v>0</v>
      </c>
      <c r="U102" s="609" t="str">
        <f t="shared" si="34"/>
        <v>pengaduan</v>
      </c>
      <c r="V102" s="334">
        <v>0</v>
      </c>
      <c r="W102" s="603">
        <v>0</v>
      </c>
      <c r="X102" s="609" t="str">
        <f t="shared" si="35"/>
        <v>pengaduan</v>
      </c>
      <c r="Y102" s="610">
        <v>0</v>
      </c>
      <c r="Z102" s="603">
        <v>0</v>
      </c>
      <c r="AA102" s="611" t="str">
        <f t="shared" si="36"/>
        <v>pengaduan</v>
      </c>
      <c r="AB102" s="334">
        <v>0</v>
      </c>
      <c r="AC102" s="335">
        <f t="shared" si="25"/>
        <v>0</v>
      </c>
      <c r="AD102" s="335" t="str">
        <f>O102</f>
        <v>pengaduan</v>
      </c>
      <c r="AE102" s="336">
        <f t="shared" si="24"/>
        <v>420000</v>
      </c>
      <c r="AF102" s="612">
        <f t="shared" si="26"/>
        <v>0</v>
      </c>
      <c r="AG102" s="612">
        <f t="shared" si="27"/>
        <v>2.9217391304347826</v>
      </c>
      <c r="AH102" s="613">
        <f t="shared" si="28"/>
        <v>20</v>
      </c>
      <c r="AI102" s="613" t="str">
        <f t="shared" si="29"/>
        <v>pengaduan</v>
      </c>
      <c r="AJ102" s="614">
        <f t="shared" si="30"/>
        <v>12552982</v>
      </c>
      <c r="AK102" s="615">
        <f t="shared" si="31"/>
        <v>50</v>
      </c>
      <c r="AL102" s="616">
        <f t="shared" si="32"/>
        <v>10.042385600000001</v>
      </c>
      <c r="AM102" s="621" t="s">
        <v>453</v>
      </c>
      <c r="AN102" s="604"/>
    </row>
    <row r="103" spans="2:40" s="728" customFormat="1" ht="31" x14ac:dyDescent="0.35">
      <c r="B103" s="713"/>
      <c r="C103" s="714"/>
      <c r="D103" s="714"/>
      <c r="E103" s="662">
        <v>40585</v>
      </c>
      <c r="F103" s="663" t="str">
        <f>UPPER("Program Pengelolaan Persampahan")</f>
        <v>PROGRAM PENGELOLAAN PERSAMPAHAN</v>
      </c>
      <c r="G103" s="663" t="s">
        <v>151</v>
      </c>
      <c r="H103" s="715"/>
      <c r="I103" s="716"/>
      <c r="J103" s="717"/>
      <c r="K103" s="660">
        <v>100</v>
      </c>
      <c r="L103" s="660">
        <v>0</v>
      </c>
      <c r="M103" s="666">
        <f>SUM(M105+M113)</f>
        <v>1832758139</v>
      </c>
      <c r="N103" s="713"/>
      <c r="O103" s="716"/>
      <c r="P103" s="718"/>
      <c r="Q103" s="719"/>
      <c r="R103" s="665">
        <f t="shared" si="33"/>
        <v>0</v>
      </c>
      <c r="S103" s="720"/>
      <c r="T103" s="713"/>
      <c r="U103" s="665">
        <f t="shared" si="34"/>
        <v>0</v>
      </c>
      <c r="V103" s="722"/>
      <c r="W103" s="713"/>
      <c r="X103" s="665">
        <f t="shared" si="35"/>
        <v>0</v>
      </c>
      <c r="Y103" s="732"/>
      <c r="Z103" s="713"/>
      <c r="AA103" s="660">
        <f t="shared" si="36"/>
        <v>0</v>
      </c>
      <c r="AB103" s="722"/>
      <c r="AC103" s="723"/>
      <c r="AD103" s="723"/>
      <c r="AE103" s="724"/>
      <c r="AF103" s="677" t="e">
        <f t="shared" si="26"/>
        <v>#DIV/0!</v>
      </c>
      <c r="AG103" s="677" t="e">
        <f t="shared" si="27"/>
        <v>#DIV/0!</v>
      </c>
      <c r="AH103" s="675">
        <f t="shared" si="28"/>
        <v>100</v>
      </c>
      <c r="AI103" s="675">
        <f t="shared" si="29"/>
        <v>0</v>
      </c>
      <c r="AJ103" s="725">
        <f t="shared" si="30"/>
        <v>1832758139</v>
      </c>
      <c r="AK103" s="726" t="e">
        <f t="shared" si="31"/>
        <v>#DIV/0!</v>
      </c>
      <c r="AL103" s="727" t="e">
        <f t="shared" si="32"/>
        <v>#DIV/0!</v>
      </c>
      <c r="AM103" s="753" t="s">
        <v>453</v>
      </c>
      <c r="AN103" s="714"/>
    </row>
    <row r="104" spans="2:40" s="277" customFormat="1" ht="46.5" x14ac:dyDescent="0.35">
      <c r="B104" s="260"/>
      <c r="C104" s="261" t="s">
        <v>306</v>
      </c>
      <c r="D104" s="261" t="s">
        <v>317</v>
      </c>
      <c r="E104" s="377">
        <v>40585</v>
      </c>
      <c r="F104" s="263" t="str">
        <f>UPPER("Program Pengelolaan Persampahan")</f>
        <v>PROGRAM PENGELOLAAN PERSAMPAHAN</v>
      </c>
      <c r="G104" s="263" t="s">
        <v>422</v>
      </c>
      <c r="H104" s="383">
        <v>96.99</v>
      </c>
      <c r="I104" s="452" t="s">
        <v>309</v>
      </c>
      <c r="J104" s="266">
        <f>SUM(J105+J113)</f>
        <v>96190152000</v>
      </c>
      <c r="K104" s="590">
        <v>0</v>
      </c>
      <c r="L104" s="590">
        <v>0</v>
      </c>
      <c r="M104" s="589">
        <v>0</v>
      </c>
      <c r="N104" s="260">
        <v>100</v>
      </c>
      <c r="O104" s="265" t="str">
        <f t="shared" si="23"/>
        <v>%</v>
      </c>
      <c r="P104" s="267">
        <f>SUM(P105+P113)</f>
        <v>1477798750</v>
      </c>
      <c r="Q104" s="268"/>
      <c r="R104" s="265" t="str">
        <f t="shared" si="33"/>
        <v>%</v>
      </c>
      <c r="S104" s="432">
        <f>S105</f>
        <v>211427286</v>
      </c>
      <c r="T104" s="317">
        <v>0</v>
      </c>
      <c r="U104" s="265" t="str">
        <f t="shared" si="34"/>
        <v>%</v>
      </c>
      <c r="V104" s="269">
        <f>V105</f>
        <v>0</v>
      </c>
      <c r="W104" s="260">
        <v>0</v>
      </c>
      <c r="X104" s="265" t="str">
        <f t="shared" si="35"/>
        <v>%</v>
      </c>
      <c r="Y104" s="271">
        <f>Y105</f>
        <v>0</v>
      </c>
      <c r="Z104" s="260">
        <v>0</v>
      </c>
      <c r="AA104" s="260" t="str">
        <f t="shared" si="36"/>
        <v>%</v>
      </c>
      <c r="AB104" s="269">
        <f>SUM(AB105+AB113)</f>
        <v>0</v>
      </c>
      <c r="AC104" s="272">
        <v>100</v>
      </c>
      <c r="AD104" s="272" t="str">
        <f t="shared" si="21"/>
        <v>%</v>
      </c>
      <c r="AE104" s="273">
        <f>SUM(AE105+AE113)</f>
        <v>211427286</v>
      </c>
      <c r="AF104" s="273">
        <f t="shared" si="26"/>
        <v>100</v>
      </c>
      <c r="AG104" s="273">
        <f t="shared" si="27"/>
        <v>14.306906539202311</v>
      </c>
      <c r="AH104" s="272">
        <f t="shared" si="28"/>
        <v>100</v>
      </c>
      <c r="AI104" s="272" t="str">
        <f t="shared" si="29"/>
        <v>%</v>
      </c>
      <c r="AJ104" s="274">
        <f t="shared" si="30"/>
        <v>211427286</v>
      </c>
      <c r="AK104" s="275">
        <f t="shared" si="31"/>
        <v>103.10341272296112</v>
      </c>
      <c r="AL104" s="276">
        <f t="shared" si="32"/>
        <v>0.21980138465733998</v>
      </c>
      <c r="AM104" s="261" t="s">
        <v>453</v>
      </c>
      <c r="AN104" s="270"/>
    </row>
    <row r="105" spans="2:40" s="331" customFormat="1" ht="108" customHeight="1" x14ac:dyDescent="0.35">
      <c r="B105" s="318"/>
      <c r="C105" s="319"/>
      <c r="D105" s="319"/>
      <c r="E105" s="320" t="s">
        <v>152</v>
      </c>
      <c r="F105" s="320" t="s">
        <v>153</v>
      </c>
      <c r="G105" s="320" t="s">
        <v>390</v>
      </c>
      <c r="H105" s="441">
        <v>12</v>
      </c>
      <c r="I105" s="442" t="s">
        <v>312</v>
      </c>
      <c r="J105" s="443">
        <f>SUM(J107:J112)</f>
        <v>96110752000</v>
      </c>
      <c r="K105" s="318">
        <v>12</v>
      </c>
      <c r="L105" s="318" t="s">
        <v>312</v>
      </c>
      <c r="M105" s="595">
        <f>SUM(M107:M112)</f>
        <v>1827801489</v>
      </c>
      <c r="N105" s="318">
        <v>12</v>
      </c>
      <c r="O105" s="321" t="str">
        <f t="shared" si="23"/>
        <v>laporan</v>
      </c>
      <c r="P105" s="322">
        <f>SUM(P107:P112)</f>
        <v>1477798750</v>
      </c>
      <c r="Q105" s="323">
        <v>0</v>
      </c>
      <c r="R105" s="442" t="str">
        <f t="shared" si="33"/>
        <v>laporan</v>
      </c>
      <c r="S105" s="433">
        <f>SUM(S107:S112)</f>
        <v>211427286</v>
      </c>
      <c r="T105" s="318">
        <v>0</v>
      </c>
      <c r="U105" s="442" t="str">
        <f t="shared" si="34"/>
        <v>laporan</v>
      </c>
      <c r="V105" s="324">
        <f>SUM(V107:V112)</f>
        <v>0</v>
      </c>
      <c r="W105" s="318">
        <v>0</v>
      </c>
      <c r="X105" s="442" t="str">
        <f t="shared" si="35"/>
        <v>laporan</v>
      </c>
      <c r="Y105" s="325">
        <f>SUM(Y107:Y112)</f>
        <v>0</v>
      </c>
      <c r="Z105" s="318">
        <v>0</v>
      </c>
      <c r="AA105" s="444" t="str">
        <f t="shared" si="36"/>
        <v>laporan</v>
      </c>
      <c r="AB105" s="324">
        <f>SUM(AB107:AB112)</f>
        <v>0</v>
      </c>
      <c r="AC105" s="326">
        <f>Q105+T105+W105+Z105</f>
        <v>0</v>
      </c>
      <c r="AD105" s="326" t="str">
        <f t="shared" si="21"/>
        <v>laporan</v>
      </c>
      <c r="AE105" s="327">
        <f t="shared" si="24"/>
        <v>211427286</v>
      </c>
      <c r="AF105" s="327">
        <f t="shared" si="26"/>
        <v>0</v>
      </c>
      <c r="AG105" s="327">
        <f t="shared" si="27"/>
        <v>14.306906539202311</v>
      </c>
      <c r="AH105" s="326">
        <f t="shared" si="28"/>
        <v>12</v>
      </c>
      <c r="AI105" s="326" t="str">
        <f t="shared" si="29"/>
        <v>laporan</v>
      </c>
      <c r="AJ105" s="328">
        <f t="shared" si="30"/>
        <v>2039228775</v>
      </c>
      <c r="AK105" s="329">
        <f t="shared" si="31"/>
        <v>100</v>
      </c>
      <c r="AL105" s="330">
        <f t="shared" si="32"/>
        <v>2.1217488497020605</v>
      </c>
      <c r="AM105" s="344" t="s">
        <v>453</v>
      </c>
      <c r="AN105" s="319"/>
    </row>
    <row r="106" spans="2:40" s="331" customFormat="1" ht="108" customHeight="1" x14ac:dyDescent="0.35">
      <c r="B106" s="318"/>
      <c r="C106" s="319"/>
      <c r="D106" s="319"/>
      <c r="E106" s="320"/>
      <c r="F106" s="320"/>
      <c r="G106" s="320" t="s">
        <v>449</v>
      </c>
      <c r="H106" s="441"/>
      <c r="I106" s="442"/>
      <c r="J106" s="443"/>
      <c r="K106" s="318"/>
      <c r="L106" s="318"/>
      <c r="M106" s="595"/>
      <c r="N106" s="318">
        <v>43.87</v>
      </c>
      <c r="O106" s="321" t="s">
        <v>309</v>
      </c>
      <c r="P106" s="322"/>
      <c r="Q106" s="323"/>
      <c r="R106" s="442" t="str">
        <f t="shared" si="33"/>
        <v>%</v>
      </c>
      <c r="S106" s="433"/>
      <c r="T106" s="318"/>
      <c r="U106" s="442" t="str">
        <f t="shared" si="34"/>
        <v>%</v>
      </c>
      <c r="V106" s="324"/>
      <c r="W106" s="318"/>
      <c r="X106" s="442" t="str">
        <f t="shared" si="35"/>
        <v>%</v>
      </c>
      <c r="Y106" s="325"/>
      <c r="Z106" s="318"/>
      <c r="AA106" s="444" t="str">
        <f t="shared" si="36"/>
        <v>%</v>
      </c>
      <c r="AB106" s="324"/>
      <c r="AC106" s="326"/>
      <c r="AD106" s="326"/>
      <c r="AE106" s="327"/>
      <c r="AF106" s="327">
        <f t="shared" si="26"/>
        <v>0</v>
      </c>
      <c r="AG106" s="327" t="e">
        <f t="shared" si="27"/>
        <v>#DIV/0!</v>
      </c>
      <c r="AH106" s="326">
        <f t="shared" si="28"/>
        <v>0</v>
      </c>
      <c r="AI106" s="326">
        <f t="shared" si="29"/>
        <v>0</v>
      </c>
      <c r="AJ106" s="328">
        <f t="shared" si="30"/>
        <v>0</v>
      </c>
      <c r="AK106" s="329" t="e">
        <f t="shared" si="31"/>
        <v>#DIV/0!</v>
      </c>
      <c r="AL106" s="330" t="e">
        <f t="shared" si="32"/>
        <v>#DIV/0!</v>
      </c>
      <c r="AM106" s="344" t="s">
        <v>453</v>
      </c>
      <c r="AN106" s="319"/>
    </row>
    <row r="107" spans="2:40" s="617" customFormat="1" ht="93" x14ac:dyDescent="0.35">
      <c r="B107" s="603"/>
      <c r="C107" s="604"/>
      <c r="D107" s="604"/>
      <c r="E107" s="605" t="s">
        <v>154</v>
      </c>
      <c r="F107" s="605" t="s">
        <v>155</v>
      </c>
      <c r="G107" s="605" t="s">
        <v>156</v>
      </c>
      <c r="H107" s="418">
        <v>480</v>
      </c>
      <c r="I107" s="606" t="s">
        <v>324</v>
      </c>
      <c r="J107" s="419">
        <v>861103800</v>
      </c>
      <c r="K107" s="607">
        <v>420</v>
      </c>
      <c r="L107" s="607" t="s">
        <v>324</v>
      </c>
      <c r="M107" s="608">
        <v>43382250</v>
      </c>
      <c r="N107" s="603">
        <v>440</v>
      </c>
      <c r="O107" s="606" t="str">
        <f t="shared" si="23"/>
        <v>Kelompok</v>
      </c>
      <c r="P107" s="332">
        <v>151456200</v>
      </c>
      <c r="Q107" s="333"/>
      <c r="R107" s="609" t="str">
        <f t="shared" si="33"/>
        <v>Kelompok</v>
      </c>
      <c r="S107" s="618">
        <v>3324375</v>
      </c>
      <c r="T107" s="603"/>
      <c r="U107" s="609" t="str">
        <f t="shared" si="34"/>
        <v>Kelompok</v>
      </c>
      <c r="V107" s="618">
        <v>0</v>
      </c>
      <c r="W107" s="603"/>
      <c r="X107" s="609" t="str">
        <f t="shared" si="35"/>
        <v>Kelompok</v>
      </c>
      <c r="Y107" s="618">
        <v>0</v>
      </c>
      <c r="Z107" s="603">
        <v>0</v>
      </c>
      <c r="AA107" s="611" t="str">
        <f t="shared" si="36"/>
        <v>Kelompok</v>
      </c>
      <c r="AB107" s="618">
        <v>0</v>
      </c>
      <c r="AC107" s="335">
        <f>Q107+T107+W107+Z107</f>
        <v>0</v>
      </c>
      <c r="AD107" s="335" t="str">
        <f>O107</f>
        <v>Kelompok</v>
      </c>
      <c r="AE107" s="336">
        <f t="shared" si="24"/>
        <v>3324375</v>
      </c>
      <c r="AF107" s="612">
        <f t="shared" si="26"/>
        <v>0</v>
      </c>
      <c r="AG107" s="612">
        <f t="shared" si="27"/>
        <v>2.1949415078418713</v>
      </c>
      <c r="AH107" s="613">
        <f t="shared" si="28"/>
        <v>420</v>
      </c>
      <c r="AI107" s="613" t="str">
        <f t="shared" si="29"/>
        <v>Kelompok</v>
      </c>
      <c r="AJ107" s="614">
        <f t="shared" si="30"/>
        <v>46706625</v>
      </c>
      <c r="AK107" s="615">
        <f t="shared" si="31"/>
        <v>87.5</v>
      </c>
      <c r="AL107" s="616">
        <f t="shared" si="32"/>
        <v>5.4240412131499136</v>
      </c>
      <c r="AM107" s="621" t="s">
        <v>453</v>
      </c>
      <c r="AN107" s="604"/>
    </row>
    <row r="108" spans="2:40" s="617" customFormat="1" ht="201.5" x14ac:dyDescent="0.35">
      <c r="B108" s="603"/>
      <c r="C108" s="604"/>
      <c r="D108" s="604"/>
      <c r="E108" s="605" t="s">
        <v>157</v>
      </c>
      <c r="F108" s="605" t="s">
        <v>158</v>
      </c>
      <c r="G108" s="619" t="s">
        <v>229</v>
      </c>
      <c r="H108" s="418">
        <v>5</v>
      </c>
      <c r="I108" s="606" t="s">
        <v>308</v>
      </c>
      <c r="J108" s="419">
        <v>160000000</v>
      </c>
      <c r="K108" s="607">
        <v>1</v>
      </c>
      <c r="L108" s="607" t="s">
        <v>308</v>
      </c>
      <c r="M108" s="608">
        <v>20783900</v>
      </c>
      <c r="N108" s="603">
        <v>1</v>
      </c>
      <c r="O108" s="606" t="str">
        <f t="shared" si="23"/>
        <v>dokumen</v>
      </c>
      <c r="P108" s="332">
        <v>15785250</v>
      </c>
      <c r="Q108" s="333"/>
      <c r="R108" s="609" t="str">
        <f t="shared" si="33"/>
        <v>dokumen</v>
      </c>
      <c r="S108" s="618">
        <v>2130782</v>
      </c>
      <c r="T108" s="438">
        <v>0</v>
      </c>
      <c r="U108" s="609" t="str">
        <f t="shared" si="34"/>
        <v>dokumen</v>
      </c>
      <c r="V108" s="618">
        <v>0</v>
      </c>
      <c r="W108" s="603"/>
      <c r="X108" s="609" t="str">
        <f t="shared" si="35"/>
        <v>dokumen</v>
      </c>
      <c r="Y108" s="618">
        <v>0</v>
      </c>
      <c r="Z108" s="603">
        <v>1</v>
      </c>
      <c r="AA108" s="611" t="str">
        <f t="shared" si="36"/>
        <v>dokumen</v>
      </c>
      <c r="AB108" s="618">
        <v>0</v>
      </c>
      <c r="AC108" s="335">
        <f>Q108+T108+W108+Z108</f>
        <v>1</v>
      </c>
      <c r="AD108" s="335" t="str">
        <f t="shared" si="21"/>
        <v>dokumen</v>
      </c>
      <c r="AE108" s="336">
        <f t="shared" si="24"/>
        <v>2130782</v>
      </c>
      <c r="AF108" s="612">
        <f t="shared" si="26"/>
        <v>100</v>
      </c>
      <c r="AG108" s="612">
        <f t="shared" si="27"/>
        <v>13.498563532411586</v>
      </c>
      <c r="AH108" s="613">
        <f t="shared" si="28"/>
        <v>2</v>
      </c>
      <c r="AI108" s="613" t="str">
        <f t="shared" si="29"/>
        <v>dokumen</v>
      </c>
      <c r="AJ108" s="614">
        <f t="shared" si="30"/>
        <v>22914682</v>
      </c>
      <c r="AK108" s="615">
        <f t="shared" si="31"/>
        <v>40</v>
      </c>
      <c r="AL108" s="616">
        <f t="shared" si="32"/>
        <v>14.321676250000001</v>
      </c>
      <c r="AM108" s="621" t="s">
        <v>453</v>
      </c>
      <c r="AN108" s="604"/>
    </row>
    <row r="109" spans="2:40" s="617" customFormat="1" ht="93" x14ac:dyDescent="0.35">
      <c r="B109" s="603"/>
      <c r="C109" s="604"/>
      <c r="D109" s="604"/>
      <c r="E109" s="605" t="s">
        <v>159</v>
      </c>
      <c r="F109" s="619" t="s">
        <v>230</v>
      </c>
      <c r="G109" s="605" t="s">
        <v>160</v>
      </c>
      <c r="H109" s="418">
        <v>1</v>
      </c>
      <c r="I109" s="606" t="s">
        <v>325</v>
      </c>
      <c r="J109" s="419">
        <v>86050000000</v>
      </c>
      <c r="K109" s="607">
        <v>1</v>
      </c>
      <c r="L109" s="607" t="s">
        <v>325</v>
      </c>
      <c r="M109" s="608">
        <v>175287747</v>
      </c>
      <c r="N109" s="603"/>
      <c r="O109" s="606"/>
      <c r="P109" s="332"/>
      <c r="Q109" s="333"/>
      <c r="R109" s="609">
        <f t="shared" si="33"/>
        <v>0</v>
      </c>
      <c r="S109" s="618"/>
      <c r="T109" s="618">
        <v>0</v>
      </c>
      <c r="U109" s="609">
        <f t="shared" si="34"/>
        <v>0</v>
      </c>
      <c r="V109" s="618">
        <v>0</v>
      </c>
      <c r="W109" s="618">
        <v>0</v>
      </c>
      <c r="X109" s="609">
        <f t="shared" si="35"/>
        <v>0</v>
      </c>
      <c r="Y109" s="618">
        <v>0</v>
      </c>
      <c r="Z109" s="618">
        <v>0</v>
      </c>
      <c r="AA109" s="611">
        <f t="shared" si="36"/>
        <v>0</v>
      </c>
      <c r="AB109" s="618">
        <v>0</v>
      </c>
      <c r="AC109" s="335">
        <f>Q109+T109+W109+Z109</f>
        <v>0</v>
      </c>
      <c r="AD109" s="335">
        <f t="shared" si="21"/>
        <v>0</v>
      </c>
      <c r="AE109" s="336">
        <f t="shared" si="24"/>
        <v>0</v>
      </c>
      <c r="AF109" s="612" t="e">
        <f t="shared" si="26"/>
        <v>#DIV/0!</v>
      </c>
      <c r="AG109" s="612" t="e">
        <f t="shared" si="27"/>
        <v>#DIV/0!</v>
      </c>
      <c r="AH109" s="613">
        <f t="shared" si="28"/>
        <v>1</v>
      </c>
      <c r="AI109" s="613" t="str">
        <f t="shared" si="29"/>
        <v>unit</v>
      </c>
      <c r="AJ109" s="614">
        <f t="shared" si="30"/>
        <v>175287747</v>
      </c>
      <c r="AK109" s="615">
        <f t="shared" si="31"/>
        <v>100</v>
      </c>
      <c r="AL109" s="616">
        <f t="shared" si="32"/>
        <v>0.20370452876234749</v>
      </c>
      <c r="AM109" s="621" t="s">
        <v>453</v>
      </c>
      <c r="AN109" s="604"/>
    </row>
    <row r="110" spans="2:40" s="643" customFormat="1" ht="77.5" x14ac:dyDescent="0.35">
      <c r="B110" s="607"/>
      <c r="C110" s="635"/>
      <c r="D110" s="635"/>
      <c r="E110" s="605" t="s">
        <v>161</v>
      </c>
      <c r="F110" s="605" t="s">
        <v>162</v>
      </c>
      <c r="G110" s="605" t="s">
        <v>163</v>
      </c>
      <c r="H110" s="637">
        <v>10</v>
      </c>
      <c r="I110" s="638" t="s">
        <v>308</v>
      </c>
      <c r="J110" s="608">
        <v>800000000</v>
      </c>
      <c r="K110" s="607">
        <v>1</v>
      </c>
      <c r="L110" s="607" t="s">
        <v>308</v>
      </c>
      <c r="M110" s="608">
        <v>8793280</v>
      </c>
      <c r="N110" s="607"/>
      <c r="O110" s="638"/>
      <c r="P110" s="348"/>
      <c r="Q110" s="349"/>
      <c r="R110" s="609">
        <f t="shared" si="33"/>
        <v>0</v>
      </c>
      <c r="S110" s="640">
        <v>0</v>
      </c>
      <c r="T110" s="618">
        <v>0</v>
      </c>
      <c r="U110" s="609">
        <f t="shared" si="34"/>
        <v>0</v>
      </c>
      <c r="V110" s="618">
        <v>0</v>
      </c>
      <c r="W110" s="618">
        <v>0</v>
      </c>
      <c r="X110" s="609">
        <f t="shared" si="35"/>
        <v>0</v>
      </c>
      <c r="Y110" s="618">
        <v>0</v>
      </c>
      <c r="Z110" s="618">
        <v>0</v>
      </c>
      <c r="AA110" s="611">
        <f t="shared" si="36"/>
        <v>0</v>
      </c>
      <c r="AB110" s="618">
        <v>0</v>
      </c>
      <c r="AC110" s="335">
        <f>Q110+T110+W110+Z110</f>
        <v>0</v>
      </c>
      <c r="AD110" s="335">
        <f t="shared" si="21"/>
        <v>0</v>
      </c>
      <c r="AE110" s="336">
        <f t="shared" si="24"/>
        <v>0</v>
      </c>
      <c r="AF110" s="612" t="e">
        <f t="shared" si="26"/>
        <v>#DIV/0!</v>
      </c>
      <c r="AG110" s="612" t="e">
        <f t="shared" si="27"/>
        <v>#DIV/0!</v>
      </c>
      <c r="AH110" s="613">
        <f t="shared" si="28"/>
        <v>1</v>
      </c>
      <c r="AI110" s="613" t="str">
        <f t="shared" si="29"/>
        <v>dokumen</v>
      </c>
      <c r="AJ110" s="614">
        <f t="shared" si="30"/>
        <v>8793280</v>
      </c>
      <c r="AK110" s="615">
        <f t="shared" si="31"/>
        <v>10</v>
      </c>
      <c r="AL110" s="616">
        <f t="shared" si="32"/>
        <v>1.0991600000000001</v>
      </c>
      <c r="AM110" s="754" t="s">
        <v>453</v>
      </c>
      <c r="AN110" s="635"/>
    </row>
    <row r="111" spans="2:40" s="617" customFormat="1" ht="62" x14ac:dyDescent="0.35">
      <c r="B111" s="603"/>
      <c r="C111" s="604"/>
      <c r="D111" s="604"/>
      <c r="E111" s="605" t="s">
        <v>164</v>
      </c>
      <c r="F111" s="605" t="s">
        <v>165</v>
      </c>
      <c r="G111" s="605" t="s">
        <v>166</v>
      </c>
      <c r="H111" s="418">
        <v>41</v>
      </c>
      <c r="I111" s="606" t="s">
        <v>325</v>
      </c>
      <c r="J111" s="419">
        <v>8159798200</v>
      </c>
      <c r="K111" s="607">
        <v>41</v>
      </c>
      <c r="L111" s="607" t="s">
        <v>325</v>
      </c>
      <c r="M111" s="608">
        <v>1558077571</v>
      </c>
      <c r="N111" s="603">
        <v>41</v>
      </c>
      <c r="O111" s="606" t="str">
        <f t="shared" si="23"/>
        <v>unit</v>
      </c>
      <c r="P111" s="332">
        <v>1295557300</v>
      </c>
      <c r="Q111" s="333"/>
      <c r="R111" s="609" t="str">
        <f t="shared" si="33"/>
        <v>unit</v>
      </c>
      <c r="S111" s="618">
        <v>202738047</v>
      </c>
      <c r="T111" s="618">
        <v>0</v>
      </c>
      <c r="U111" s="609" t="str">
        <f t="shared" si="34"/>
        <v>unit</v>
      </c>
      <c r="V111" s="618">
        <v>0</v>
      </c>
      <c r="W111" s="618">
        <v>0</v>
      </c>
      <c r="X111" s="609" t="str">
        <f t="shared" si="35"/>
        <v>unit</v>
      </c>
      <c r="Y111" s="618">
        <v>0</v>
      </c>
      <c r="Z111" s="618">
        <v>0</v>
      </c>
      <c r="AA111" s="611" t="str">
        <f t="shared" si="36"/>
        <v>unit</v>
      </c>
      <c r="AB111" s="618">
        <v>0</v>
      </c>
      <c r="AC111" s="335">
        <v>41</v>
      </c>
      <c r="AD111" s="335" t="str">
        <f t="shared" si="21"/>
        <v>unit</v>
      </c>
      <c r="AE111" s="336">
        <f t="shared" si="24"/>
        <v>202738047</v>
      </c>
      <c r="AF111" s="612">
        <f t="shared" si="26"/>
        <v>100</v>
      </c>
      <c r="AG111" s="612">
        <f t="shared" si="27"/>
        <v>15.648713260308902</v>
      </c>
      <c r="AH111" s="613">
        <f t="shared" si="28"/>
        <v>82</v>
      </c>
      <c r="AI111" s="613" t="str">
        <f t="shared" si="29"/>
        <v>unit</v>
      </c>
      <c r="AJ111" s="614">
        <f t="shared" si="30"/>
        <v>1760815618</v>
      </c>
      <c r="AK111" s="615">
        <f t="shared" si="31"/>
        <v>200</v>
      </c>
      <c r="AL111" s="616">
        <f t="shared" si="32"/>
        <v>21.579156430608787</v>
      </c>
      <c r="AM111" s="621" t="s">
        <v>453</v>
      </c>
      <c r="AN111" s="604"/>
    </row>
    <row r="112" spans="2:40" s="617" customFormat="1" ht="62" x14ac:dyDescent="0.35">
      <c r="B112" s="603"/>
      <c r="C112" s="604"/>
      <c r="D112" s="604"/>
      <c r="E112" s="605" t="s">
        <v>167</v>
      </c>
      <c r="F112" s="605" t="s">
        <v>168</v>
      </c>
      <c r="G112" s="619" t="s">
        <v>231</v>
      </c>
      <c r="H112" s="418">
        <v>60</v>
      </c>
      <c r="I112" s="606" t="s">
        <v>312</v>
      </c>
      <c r="J112" s="419">
        <v>79850000</v>
      </c>
      <c r="K112" s="607">
        <v>12</v>
      </c>
      <c r="L112" s="607" t="s">
        <v>312</v>
      </c>
      <c r="M112" s="608">
        <v>21476741</v>
      </c>
      <c r="N112" s="603">
        <v>12</v>
      </c>
      <c r="O112" s="606" t="str">
        <f t="shared" si="23"/>
        <v>laporan</v>
      </c>
      <c r="P112" s="332">
        <v>15000000</v>
      </c>
      <c r="Q112" s="333">
        <v>0</v>
      </c>
      <c r="R112" s="609" t="str">
        <f t="shared" si="33"/>
        <v>laporan</v>
      </c>
      <c r="S112" s="618">
        <v>3234082</v>
      </c>
      <c r="T112" s="618">
        <v>0</v>
      </c>
      <c r="U112" s="609" t="str">
        <f t="shared" si="34"/>
        <v>laporan</v>
      </c>
      <c r="V112" s="618">
        <v>0</v>
      </c>
      <c r="W112" s="618">
        <v>0</v>
      </c>
      <c r="X112" s="609" t="str">
        <f t="shared" si="35"/>
        <v>laporan</v>
      </c>
      <c r="Y112" s="618">
        <v>0</v>
      </c>
      <c r="Z112" s="618">
        <v>0</v>
      </c>
      <c r="AA112" s="611" t="str">
        <f t="shared" si="36"/>
        <v>laporan</v>
      </c>
      <c r="AB112" s="618">
        <v>0</v>
      </c>
      <c r="AC112" s="335">
        <f>Q112+T112+W112+Z112</f>
        <v>0</v>
      </c>
      <c r="AD112" s="335" t="str">
        <f t="shared" si="21"/>
        <v>laporan</v>
      </c>
      <c r="AE112" s="336">
        <f t="shared" si="24"/>
        <v>3234082</v>
      </c>
      <c r="AF112" s="612">
        <f t="shared" si="26"/>
        <v>0</v>
      </c>
      <c r="AG112" s="612">
        <f t="shared" si="27"/>
        <v>21.560546666666667</v>
      </c>
      <c r="AH112" s="613">
        <f t="shared" si="28"/>
        <v>12</v>
      </c>
      <c r="AI112" s="613" t="str">
        <f t="shared" si="29"/>
        <v>laporan</v>
      </c>
      <c r="AJ112" s="614">
        <f t="shared" si="30"/>
        <v>24710823</v>
      </c>
      <c r="AK112" s="615">
        <f t="shared" si="31"/>
        <v>20</v>
      </c>
      <c r="AL112" s="616">
        <f t="shared" si="32"/>
        <v>30.946553537883531</v>
      </c>
      <c r="AM112" s="621" t="s">
        <v>453</v>
      </c>
      <c r="AN112" s="604"/>
    </row>
    <row r="113" spans="2:40" s="331" customFormat="1" ht="77.5" x14ac:dyDescent="0.35">
      <c r="B113" s="318"/>
      <c r="C113" s="319"/>
      <c r="D113" s="319"/>
      <c r="E113" s="320" t="s">
        <v>169</v>
      </c>
      <c r="F113" s="320" t="s">
        <v>170</v>
      </c>
      <c r="G113" s="320" t="s">
        <v>171</v>
      </c>
      <c r="H113" s="441">
        <v>5</v>
      </c>
      <c r="I113" s="442" t="s">
        <v>308</v>
      </c>
      <c r="J113" s="443">
        <f>J114</f>
        <v>79400000</v>
      </c>
      <c r="K113" s="318">
        <v>1</v>
      </c>
      <c r="L113" s="318" t="s">
        <v>308</v>
      </c>
      <c r="M113" s="595">
        <f>M114</f>
        <v>4956650</v>
      </c>
      <c r="N113" s="318">
        <v>0</v>
      </c>
      <c r="O113" s="321" t="str">
        <f t="shared" si="23"/>
        <v>dokumen</v>
      </c>
      <c r="P113" s="322">
        <f>P114</f>
        <v>0</v>
      </c>
      <c r="Q113" s="323"/>
      <c r="R113" s="442" t="str">
        <f t="shared" si="33"/>
        <v>dokumen</v>
      </c>
      <c r="S113" s="433">
        <f>S114</f>
        <v>0</v>
      </c>
      <c r="T113" s="318"/>
      <c r="U113" s="442" t="str">
        <f t="shared" si="34"/>
        <v>dokumen</v>
      </c>
      <c r="V113" s="324">
        <f>V114</f>
        <v>0</v>
      </c>
      <c r="W113" s="318"/>
      <c r="X113" s="442" t="str">
        <f t="shared" si="35"/>
        <v>dokumen</v>
      </c>
      <c r="Y113" s="325">
        <f>Y114</f>
        <v>0</v>
      </c>
      <c r="Z113" s="318">
        <v>0</v>
      </c>
      <c r="AA113" s="444" t="str">
        <f t="shared" si="36"/>
        <v>dokumen</v>
      </c>
      <c r="AB113" s="324">
        <f>AB114</f>
        <v>0</v>
      </c>
      <c r="AC113" s="326">
        <f>Q113+T113+W113+Z113</f>
        <v>0</v>
      </c>
      <c r="AD113" s="326" t="str">
        <f t="shared" si="21"/>
        <v>dokumen</v>
      </c>
      <c r="AE113" s="327">
        <f t="shared" si="24"/>
        <v>0</v>
      </c>
      <c r="AF113" s="327" t="e">
        <f t="shared" si="26"/>
        <v>#DIV/0!</v>
      </c>
      <c r="AG113" s="327" t="e">
        <f t="shared" si="27"/>
        <v>#DIV/0!</v>
      </c>
      <c r="AH113" s="326">
        <f t="shared" si="28"/>
        <v>1</v>
      </c>
      <c r="AI113" s="326" t="str">
        <f t="shared" si="29"/>
        <v>dokumen</v>
      </c>
      <c r="AJ113" s="328">
        <f t="shared" si="30"/>
        <v>4956650</v>
      </c>
      <c r="AK113" s="329">
        <f t="shared" si="31"/>
        <v>20</v>
      </c>
      <c r="AL113" s="330">
        <f t="shared" si="32"/>
        <v>6.2426322418136015</v>
      </c>
      <c r="AM113" s="344" t="s">
        <v>453</v>
      </c>
      <c r="AN113" s="319"/>
    </row>
    <row r="114" spans="2:40" s="617" customFormat="1" ht="108.5" x14ac:dyDescent="0.35">
      <c r="B114" s="603"/>
      <c r="C114" s="604"/>
      <c r="D114" s="604"/>
      <c r="E114" s="605" t="s">
        <v>172</v>
      </c>
      <c r="F114" s="605" t="s">
        <v>173</v>
      </c>
      <c r="G114" s="605" t="s">
        <v>174</v>
      </c>
      <c r="H114" s="418">
        <v>5</v>
      </c>
      <c r="I114" s="606" t="s">
        <v>312</v>
      </c>
      <c r="J114" s="419">
        <v>79400000</v>
      </c>
      <c r="K114" s="607">
        <v>1</v>
      </c>
      <c r="L114" s="607" t="s">
        <v>312</v>
      </c>
      <c r="M114" s="608">
        <v>4956650</v>
      </c>
      <c r="N114" s="603"/>
      <c r="O114" s="606"/>
      <c r="P114" s="332"/>
      <c r="Q114" s="333"/>
      <c r="R114" s="609">
        <f t="shared" si="33"/>
        <v>0</v>
      </c>
      <c r="S114" s="618"/>
      <c r="T114" s="438">
        <v>0</v>
      </c>
      <c r="U114" s="609">
        <f t="shared" si="34"/>
        <v>0</v>
      </c>
      <c r="V114" s="618">
        <v>0</v>
      </c>
      <c r="W114" s="603"/>
      <c r="X114" s="609">
        <f t="shared" si="35"/>
        <v>0</v>
      </c>
      <c r="Y114" s="618">
        <v>0</v>
      </c>
      <c r="Z114" s="618">
        <v>0</v>
      </c>
      <c r="AA114" s="611">
        <f t="shared" si="36"/>
        <v>0</v>
      </c>
      <c r="AB114" s="618">
        <v>0</v>
      </c>
      <c r="AC114" s="335">
        <f>Q114+T114+W114+Z114</f>
        <v>0</v>
      </c>
      <c r="AD114" s="335">
        <f t="shared" si="21"/>
        <v>0</v>
      </c>
      <c r="AE114" s="336">
        <f t="shared" si="24"/>
        <v>0</v>
      </c>
      <c r="AF114" s="612" t="e">
        <f t="shared" si="26"/>
        <v>#DIV/0!</v>
      </c>
      <c r="AG114" s="612" t="e">
        <f t="shared" si="27"/>
        <v>#DIV/0!</v>
      </c>
      <c r="AH114" s="613">
        <f t="shared" si="28"/>
        <v>1</v>
      </c>
      <c r="AI114" s="613" t="str">
        <f t="shared" si="29"/>
        <v>laporan</v>
      </c>
      <c r="AJ114" s="614">
        <f t="shared" si="30"/>
        <v>4956650</v>
      </c>
      <c r="AK114" s="615">
        <f t="shared" si="31"/>
        <v>20</v>
      </c>
      <c r="AL114" s="616">
        <f t="shared" si="32"/>
        <v>6.2426322418136015</v>
      </c>
      <c r="AM114" s="621" t="s">
        <v>453</v>
      </c>
      <c r="AN114" s="604"/>
    </row>
    <row r="115" spans="2:40" s="617" customFormat="1" x14ac:dyDescent="0.35">
      <c r="B115" s="603"/>
      <c r="C115" s="604"/>
      <c r="D115" s="604"/>
      <c r="E115" s="604"/>
      <c r="F115" s="647"/>
      <c r="G115" s="604"/>
      <c r="H115" s="418"/>
      <c r="I115" s="606"/>
      <c r="J115" s="419"/>
      <c r="K115" s="607"/>
      <c r="L115" s="607"/>
      <c r="M115" s="608"/>
      <c r="N115" s="603"/>
      <c r="O115" s="606"/>
      <c r="P115" s="332"/>
      <c r="Q115" s="333"/>
      <c r="R115" s="609">
        <f t="shared" si="33"/>
        <v>0</v>
      </c>
      <c r="S115" s="618"/>
      <c r="T115" s="603"/>
      <c r="U115" s="609">
        <f t="shared" si="34"/>
        <v>0</v>
      </c>
      <c r="V115" s="334"/>
      <c r="W115" s="603"/>
      <c r="X115" s="609">
        <f t="shared" si="35"/>
        <v>0</v>
      </c>
      <c r="Y115" s="610"/>
      <c r="Z115" s="603"/>
      <c r="AA115" s="611">
        <f t="shared" si="36"/>
        <v>0</v>
      </c>
      <c r="AB115" s="334"/>
      <c r="AC115" s="335"/>
      <c r="AD115" s="335"/>
      <c r="AE115" s="336"/>
      <c r="AF115" s="612" t="e">
        <f t="shared" si="26"/>
        <v>#DIV/0!</v>
      </c>
      <c r="AG115" s="612" t="e">
        <f t="shared" si="27"/>
        <v>#DIV/0!</v>
      </c>
      <c r="AH115" s="613">
        <f t="shared" si="28"/>
        <v>0</v>
      </c>
      <c r="AI115" s="613">
        <f t="shared" si="29"/>
        <v>0</v>
      </c>
      <c r="AJ115" s="614">
        <f t="shared" si="30"/>
        <v>0</v>
      </c>
      <c r="AK115" s="615" t="e">
        <f t="shared" si="31"/>
        <v>#DIV/0!</v>
      </c>
      <c r="AL115" s="616" t="e">
        <f t="shared" si="32"/>
        <v>#DIV/0!</v>
      </c>
      <c r="AM115" s="621" t="s">
        <v>453</v>
      </c>
      <c r="AN115" s="604"/>
    </row>
    <row r="116" spans="2:40" s="728" customFormat="1" ht="77.5" x14ac:dyDescent="0.35">
      <c r="B116" s="713"/>
      <c r="C116" s="737"/>
      <c r="D116" s="737"/>
      <c r="E116" s="738">
        <v>36933</v>
      </c>
      <c r="F116" s="739" t="s">
        <v>248</v>
      </c>
      <c r="G116" s="740" t="s">
        <v>380</v>
      </c>
      <c r="H116" s="715"/>
      <c r="I116" s="716"/>
      <c r="J116" s="741"/>
      <c r="K116" s="660">
        <v>82.71</v>
      </c>
      <c r="L116" s="713" t="s">
        <v>381</v>
      </c>
      <c r="M116" s="742">
        <f>M119+M122+M125+M127+M130+M138+M141+M145</f>
        <v>15150876629</v>
      </c>
      <c r="N116" s="713"/>
      <c r="O116" s="716"/>
      <c r="P116" s="743"/>
      <c r="Q116" s="719"/>
      <c r="R116" s="665">
        <f t="shared" si="33"/>
        <v>0</v>
      </c>
      <c r="S116" s="744"/>
      <c r="T116" s="713"/>
      <c r="U116" s="665">
        <f t="shared" si="34"/>
        <v>0</v>
      </c>
      <c r="V116" s="745"/>
      <c r="W116" s="713"/>
      <c r="X116" s="665">
        <f t="shared" si="35"/>
        <v>0</v>
      </c>
      <c r="Y116" s="746"/>
      <c r="Z116" s="713"/>
      <c r="AA116" s="660">
        <f t="shared" si="36"/>
        <v>0</v>
      </c>
      <c r="AB116" s="745"/>
      <c r="AC116" s="723"/>
      <c r="AD116" s="723"/>
      <c r="AE116" s="747"/>
      <c r="AF116" s="677" t="e">
        <f t="shared" si="26"/>
        <v>#DIV/0!</v>
      </c>
      <c r="AG116" s="677" t="e">
        <f t="shared" si="27"/>
        <v>#DIV/0!</v>
      </c>
      <c r="AH116" s="675">
        <f t="shared" si="28"/>
        <v>82.71</v>
      </c>
      <c r="AI116" s="675">
        <f t="shared" si="29"/>
        <v>0</v>
      </c>
      <c r="AJ116" s="725">
        <f t="shared" si="30"/>
        <v>15150876629</v>
      </c>
      <c r="AK116" s="726" t="e">
        <f t="shared" si="31"/>
        <v>#DIV/0!</v>
      </c>
      <c r="AL116" s="727" t="e">
        <f t="shared" si="32"/>
        <v>#DIV/0!</v>
      </c>
      <c r="AM116" s="753" t="s">
        <v>453</v>
      </c>
      <c r="AN116" s="714"/>
    </row>
    <row r="117" spans="2:40" s="277" customFormat="1" ht="47.25" customHeight="1" x14ac:dyDescent="0.35">
      <c r="B117" s="260"/>
      <c r="C117" s="574" t="s">
        <v>345</v>
      </c>
      <c r="D117" s="574" t="s">
        <v>346</v>
      </c>
      <c r="E117" s="580">
        <v>36933</v>
      </c>
      <c r="F117" s="582" t="s">
        <v>248</v>
      </c>
      <c r="G117" s="382" t="s">
        <v>423</v>
      </c>
      <c r="H117" s="383">
        <v>79.47</v>
      </c>
      <c r="I117" s="265" t="s">
        <v>431</v>
      </c>
      <c r="J117" s="584">
        <f>SUM(J119+J122+J125+J127+J130+J138+J141+J145)</f>
        <v>83539640772</v>
      </c>
      <c r="K117" s="590">
        <v>0</v>
      </c>
      <c r="L117" s="590">
        <v>0</v>
      </c>
      <c r="M117" s="592">
        <v>0</v>
      </c>
      <c r="N117" s="260">
        <v>79.430000000000007</v>
      </c>
      <c r="O117" s="265" t="s">
        <v>431</v>
      </c>
      <c r="P117" s="524">
        <f>P119+P122+P125+P127+P130+P138+P141+P145</f>
        <v>15784832553.5</v>
      </c>
      <c r="Q117" s="422"/>
      <c r="R117" s="265" t="str">
        <f t="shared" si="33"/>
        <v>Skor</v>
      </c>
      <c r="S117" s="524">
        <f>S119+S122+S125+S127+S130+S138+S141+S145</f>
        <v>2964953675</v>
      </c>
      <c r="T117" s="260"/>
      <c r="U117" s="265" t="str">
        <f t="shared" si="34"/>
        <v>Skor</v>
      </c>
      <c r="V117" s="524">
        <f>V119+V122+V125+V127+V130+V138+V141+V145</f>
        <v>0</v>
      </c>
      <c r="W117" s="260">
        <v>0</v>
      </c>
      <c r="X117" s="265" t="str">
        <f t="shared" si="35"/>
        <v>Skor</v>
      </c>
      <c r="Y117" s="524">
        <f>Y119+Y122+Y125+Y127+Y130+Y138+Y141+Y145</f>
        <v>0</v>
      </c>
      <c r="Z117" s="260">
        <v>0</v>
      </c>
      <c r="AA117" s="260" t="str">
        <f t="shared" si="36"/>
        <v>Skor</v>
      </c>
      <c r="AB117" s="524">
        <f>AB119+AB122+AB125+AB127+AB130+AB138+AB141+AB145</f>
        <v>0</v>
      </c>
      <c r="AC117" s="356">
        <v>82.71</v>
      </c>
      <c r="AD117" s="272" t="str">
        <f t="shared" ref="AD117:AD147" si="40">O117</f>
        <v>Skor</v>
      </c>
      <c r="AE117" s="526">
        <f t="shared" ref="AE117:AE147" si="41">S117+V117+Y117+AB117</f>
        <v>2964953675</v>
      </c>
      <c r="AF117" s="273">
        <f t="shared" si="26"/>
        <v>104.12942213269545</v>
      </c>
      <c r="AG117" s="273">
        <f t="shared" si="27"/>
        <v>18.783561149291859</v>
      </c>
      <c r="AH117" s="272">
        <f t="shared" si="28"/>
        <v>82.71</v>
      </c>
      <c r="AI117" s="272" t="str">
        <f t="shared" si="29"/>
        <v>Skor</v>
      </c>
      <c r="AJ117" s="274">
        <f t="shared" si="30"/>
        <v>2964953675</v>
      </c>
      <c r="AK117" s="275">
        <f t="shared" si="31"/>
        <v>104.07701019252546</v>
      </c>
      <c r="AL117" s="276">
        <f t="shared" si="32"/>
        <v>3.5491577981428954</v>
      </c>
      <c r="AM117" s="261" t="s">
        <v>453</v>
      </c>
      <c r="AN117" s="270"/>
    </row>
    <row r="118" spans="2:40" s="277" customFormat="1" ht="36.75" customHeight="1" x14ac:dyDescent="0.35">
      <c r="B118" s="260"/>
      <c r="C118" s="575"/>
      <c r="D118" s="575"/>
      <c r="E118" s="581"/>
      <c r="F118" s="583"/>
      <c r="G118" s="382" t="s">
        <v>424</v>
      </c>
      <c r="H118" s="383">
        <v>98.2</v>
      </c>
      <c r="I118" s="265" t="s">
        <v>309</v>
      </c>
      <c r="J118" s="585"/>
      <c r="K118" s="590">
        <v>0</v>
      </c>
      <c r="L118" s="590">
        <v>0</v>
      </c>
      <c r="M118" s="593"/>
      <c r="N118" s="260">
        <v>98.1</v>
      </c>
      <c r="O118" s="265" t="s">
        <v>309</v>
      </c>
      <c r="P118" s="525"/>
      <c r="Q118" s="422"/>
      <c r="R118" s="265" t="str">
        <f t="shared" si="33"/>
        <v>%</v>
      </c>
      <c r="S118" s="525"/>
      <c r="T118" s="260"/>
      <c r="U118" s="265" t="str">
        <f t="shared" si="34"/>
        <v>%</v>
      </c>
      <c r="V118" s="525"/>
      <c r="W118" s="260">
        <v>0</v>
      </c>
      <c r="X118" s="265" t="str">
        <f t="shared" si="35"/>
        <v>%</v>
      </c>
      <c r="Y118" s="525"/>
      <c r="Z118" s="260">
        <v>0</v>
      </c>
      <c r="AA118" s="260" t="str">
        <f t="shared" si="36"/>
        <v>%</v>
      </c>
      <c r="AB118" s="525"/>
      <c r="AC118" s="356">
        <v>82.71</v>
      </c>
      <c r="AD118" s="272" t="str">
        <f t="shared" si="40"/>
        <v>%</v>
      </c>
      <c r="AE118" s="527"/>
      <c r="AF118" s="273">
        <f t="shared" si="26"/>
        <v>84.311926605504581</v>
      </c>
      <c r="AG118" s="273" t="e">
        <f t="shared" si="27"/>
        <v>#DIV/0!</v>
      </c>
      <c r="AH118" s="272">
        <f t="shared" si="28"/>
        <v>82.71</v>
      </c>
      <c r="AI118" s="272" t="str">
        <f t="shared" si="29"/>
        <v>%</v>
      </c>
      <c r="AJ118" s="274">
        <f t="shared" si="30"/>
        <v>0</v>
      </c>
      <c r="AK118" s="275">
        <f t="shared" si="31"/>
        <v>84.226069246435841</v>
      </c>
      <c r="AL118" s="276" t="e">
        <f t="shared" si="32"/>
        <v>#DIV/0!</v>
      </c>
      <c r="AM118" s="261" t="s">
        <v>453</v>
      </c>
      <c r="AN118" s="270"/>
    </row>
    <row r="119" spans="2:40" s="331" customFormat="1" ht="93" x14ac:dyDescent="0.35">
      <c r="B119" s="318"/>
      <c r="C119" s="319"/>
      <c r="D119" s="319"/>
      <c r="E119" s="384" t="s">
        <v>276</v>
      </c>
      <c r="F119" s="385" t="s">
        <v>249</v>
      </c>
      <c r="G119" s="386" t="s">
        <v>347</v>
      </c>
      <c r="H119" s="441">
        <v>18</v>
      </c>
      <c r="I119" s="442" t="s">
        <v>308</v>
      </c>
      <c r="J119" s="443">
        <f>SUM(J120:J121)</f>
        <v>150000000</v>
      </c>
      <c r="K119" s="318">
        <v>18</v>
      </c>
      <c r="L119" s="318" t="s">
        <v>308</v>
      </c>
      <c r="M119" s="595">
        <f>SUM(M120:M121)</f>
        <v>53496352</v>
      </c>
      <c r="N119" s="318">
        <v>18</v>
      </c>
      <c r="O119" s="321" t="str">
        <f t="shared" ref="O119:O147" si="42">I119</f>
        <v>dokumen</v>
      </c>
      <c r="P119" s="322">
        <f>SUM(P120:P121)</f>
        <v>30000000</v>
      </c>
      <c r="Q119" s="323">
        <v>0</v>
      </c>
      <c r="R119" s="442" t="str">
        <f t="shared" si="33"/>
        <v>dokumen</v>
      </c>
      <c r="S119" s="433">
        <f>SUM(S120:S121)</f>
        <v>4680000</v>
      </c>
      <c r="T119" s="318">
        <v>0</v>
      </c>
      <c r="U119" s="442" t="str">
        <f t="shared" si="34"/>
        <v>dokumen</v>
      </c>
      <c r="V119" s="324">
        <f>SUM(V120:V121)</f>
        <v>0</v>
      </c>
      <c r="W119" s="318">
        <v>0</v>
      </c>
      <c r="X119" s="442" t="str">
        <f t="shared" si="35"/>
        <v>dokumen</v>
      </c>
      <c r="Y119" s="325">
        <f>SUM(Y120:Y121)</f>
        <v>0</v>
      </c>
      <c r="Z119" s="318">
        <v>0</v>
      </c>
      <c r="AA119" s="444" t="str">
        <f t="shared" si="36"/>
        <v>dokumen</v>
      </c>
      <c r="AB119" s="324">
        <f>SUM(AB120:AB121)</f>
        <v>0</v>
      </c>
      <c r="AC119" s="326">
        <f>Q119+T119+W119+Z119</f>
        <v>0</v>
      </c>
      <c r="AD119" s="326" t="str">
        <f t="shared" si="40"/>
        <v>dokumen</v>
      </c>
      <c r="AE119" s="327">
        <f t="shared" si="41"/>
        <v>4680000</v>
      </c>
      <c r="AF119" s="327">
        <f t="shared" si="26"/>
        <v>0</v>
      </c>
      <c r="AG119" s="327">
        <f t="shared" si="27"/>
        <v>15.6</v>
      </c>
      <c r="AH119" s="326">
        <f t="shared" si="28"/>
        <v>18</v>
      </c>
      <c r="AI119" s="326" t="str">
        <f t="shared" si="29"/>
        <v>dokumen</v>
      </c>
      <c r="AJ119" s="328">
        <f t="shared" si="30"/>
        <v>58176352</v>
      </c>
      <c r="AK119" s="329">
        <f t="shared" si="31"/>
        <v>100</v>
      </c>
      <c r="AL119" s="330">
        <f t="shared" si="32"/>
        <v>38.78423466666667</v>
      </c>
      <c r="AM119" s="344" t="s">
        <v>453</v>
      </c>
      <c r="AN119" s="319"/>
    </row>
    <row r="120" spans="2:40" s="617" customFormat="1" ht="46.5" x14ac:dyDescent="0.35">
      <c r="B120" s="603"/>
      <c r="C120" s="604"/>
      <c r="D120" s="604"/>
      <c r="E120" s="648" t="s">
        <v>277</v>
      </c>
      <c r="F120" s="649" t="s">
        <v>250</v>
      </c>
      <c r="G120" s="650" t="s">
        <v>348</v>
      </c>
      <c r="H120" s="418">
        <v>55</v>
      </c>
      <c r="I120" s="606" t="s">
        <v>308</v>
      </c>
      <c r="J120" s="419">
        <v>100000000</v>
      </c>
      <c r="K120" s="607">
        <v>11</v>
      </c>
      <c r="L120" s="607" t="s">
        <v>308</v>
      </c>
      <c r="M120" s="608">
        <v>38447364</v>
      </c>
      <c r="N120" s="603">
        <v>11</v>
      </c>
      <c r="O120" s="606" t="str">
        <f t="shared" si="42"/>
        <v>dokumen</v>
      </c>
      <c r="P120" s="332">
        <v>20000000</v>
      </c>
      <c r="Q120" s="333">
        <v>0</v>
      </c>
      <c r="R120" s="609" t="str">
        <f t="shared" si="33"/>
        <v>dokumen</v>
      </c>
      <c r="S120" s="618">
        <v>2736000</v>
      </c>
      <c r="T120" s="618">
        <v>0</v>
      </c>
      <c r="U120" s="609" t="str">
        <f t="shared" si="34"/>
        <v>dokumen</v>
      </c>
      <c r="V120" s="618">
        <v>0</v>
      </c>
      <c r="W120" s="618">
        <v>0</v>
      </c>
      <c r="X120" s="609" t="str">
        <f t="shared" si="35"/>
        <v>dokumen</v>
      </c>
      <c r="Y120" s="618">
        <v>0</v>
      </c>
      <c r="Z120" s="618">
        <v>0</v>
      </c>
      <c r="AA120" s="611" t="str">
        <f t="shared" si="36"/>
        <v>dokumen</v>
      </c>
      <c r="AB120" s="618">
        <v>0</v>
      </c>
      <c r="AC120" s="335">
        <f>Q120+T120+W120+Z120</f>
        <v>0</v>
      </c>
      <c r="AD120" s="335" t="str">
        <f t="shared" si="40"/>
        <v>dokumen</v>
      </c>
      <c r="AE120" s="336">
        <f t="shared" si="41"/>
        <v>2736000</v>
      </c>
      <c r="AF120" s="612">
        <f t="shared" si="26"/>
        <v>0</v>
      </c>
      <c r="AG120" s="612">
        <f t="shared" si="27"/>
        <v>13.68</v>
      </c>
      <c r="AH120" s="613">
        <f t="shared" si="28"/>
        <v>11</v>
      </c>
      <c r="AI120" s="613" t="str">
        <f t="shared" si="29"/>
        <v>dokumen</v>
      </c>
      <c r="AJ120" s="614">
        <f t="shared" si="30"/>
        <v>41183364</v>
      </c>
      <c r="AK120" s="615">
        <f t="shared" si="31"/>
        <v>20</v>
      </c>
      <c r="AL120" s="616">
        <f t="shared" si="32"/>
        <v>41.183363999999997</v>
      </c>
      <c r="AM120" s="621" t="s">
        <v>453</v>
      </c>
      <c r="AN120" s="604"/>
    </row>
    <row r="121" spans="2:40" s="617" customFormat="1" ht="46.5" x14ac:dyDescent="0.35">
      <c r="B121" s="603"/>
      <c r="C121" s="604"/>
      <c r="D121" s="604"/>
      <c r="E121" s="648" t="s">
        <v>278</v>
      </c>
      <c r="F121" s="651" t="s">
        <v>251</v>
      </c>
      <c r="G121" s="625" t="s">
        <v>350</v>
      </c>
      <c r="H121" s="418">
        <v>35</v>
      </c>
      <c r="I121" s="606" t="s">
        <v>312</v>
      </c>
      <c r="J121" s="419">
        <v>50000000</v>
      </c>
      <c r="K121" s="607">
        <v>7</v>
      </c>
      <c r="L121" s="607" t="s">
        <v>312</v>
      </c>
      <c r="M121" s="608">
        <v>15048988</v>
      </c>
      <c r="N121" s="603">
        <v>7</v>
      </c>
      <c r="O121" s="606" t="str">
        <f t="shared" si="42"/>
        <v>laporan</v>
      </c>
      <c r="P121" s="332">
        <v>10000000</v>
      </c>
      <c r="Q121" s="333">
        <v>0</v>
      </c>
      <c r="R121" s="609" t="str">
        <f t="shared" si="33"/>
        <v>laporan</v>
      </c>
      <c r="S121" s="618">
        <v>1944000</v>
      </c>
      <c r="T121" s="618">
        <v>0</v>
      </c>
      <c r="U121" s="609" t="str">
        <f t="shared" si="34"/>
        <v>laporan</v>
      </c>
      <c r="V121" s="618">
        <v>0</v>
      </c>
      <c r="W121" s="618">
        <v>0</v>
      </c>
      <c r="X121" s="609" t="str">
        <f t="shared" si="35"/>
        <v>laporan</v>
      </c>
      <c r="Y121" s="618">
        <v>0</v>
      </c>
      <c r="Z121" s="618">
        <v>0</v>
      </c>
      <c r="AA121" s="611" t="str">
        <f t="shared" si="36"/>
        <v>laporan</v>
      </c>
      <c r="AB121" s="618">
        <v>0</v>
      </c>
      <c r="AC121" s="335">
        <f>Q121+T121+W121+Z121</f>
        <v>0</v>
      </c>
      <c r="AD121" s="335" t="str">
        <f t="shared" si="40"/>
        <v>laporan</v>
      </c>
      <c r="AE121" s="336">
        <f t="shared" si="41"/>
        <v>1944000</v>
      </c>
      <c r="AF121" s="612">
        <f t="shared" si="26"/>
        <v>0</v>
      </c>
      <c r="AG121" s="612">
        <f t="shared" si="27"/>
        <v>19.439999999999998</v>
      </c>
      <c r="AH121" s="613">
        <f t="shared" si="28"/>
        <v>7</v>
      </c>
      <c r="AI121" s="613" t="str">
        <f t="shared" si="29"/>
        <v>laporan</v>
      </c>
      <c r="AJ121" s="614">
        <f t="shared" si="30"/>
        <v>16992988</v>
      </c>
      <c r="AK121" s="615">
        <f t="shared" si="31"/>
        <v>20</v>
      </c>
      <c r="AL121" s="616">
        <f t="shared" si="32"/>
        <v>33.985976000000001</v>
      </c>
      <c r="AM121" s="621" t="s">
        <v>453</v>
      </c>
      <c r="AN121" s="604"/>
    </row>
    <row r="122" spans="2:40" s="331" customFormat="1" ht="31" x14ac:dyDescent="0.35">
      <c r="B122" s="318"/>
      <c r="C122" s="319"/>
      <c r="D122" s="319"/>
      <c r="E122" s="384" t="s">
        <v>279</v>
      </c>
      <c r="F122" s="385" t="s">
        <v>252</v>
      </c>
      <c r="G122" s="320" t="s">
        <v>351</v>
      </c>
      <c r="H122" s="445">
        <v>96.4</v>
      </c>
      <c r="I122" s="442" t="s">
        <v>309</v>
      </c>
      <c r="J122" s="443">
        <f>SUM(J123:J124)</f>
        <v>37134919830</v>
      </c>
      <c r="K122" s="318">
        <v>95.46</v>
      </c>
      <c r="L122" s="318" t="s">
        <v>309</v>
      </c>
      <c r="M122" s="595">
        <f>SUM(M123:M124)</f>
        <v>6926873913</v>
      </c>
      <c r="N122" s="318">
        <v>95</v>
      </c>
      <c r="O122" s="321" t="str">
        <f t="shared" si="42"/>
        <v>%</v>
      </c>
      <c r="P122" s="322">
        <f>SUM(P123:P124)</f>
        <v>7351922614</v>
      </c>
      <c r="Q122" s="387">
        <v>0</v>
      </c>
      <c r="R122" s="442" t="str">
        <f t="shared" si="33"/>
        <v>%</v>
      </c>
      <c r="S122" s="433">
        <f>SUM(S123:S124)</f>
        <v>1685235437</v>
      </c>
      <c r="T122" s="388">
        <v>0</v>
      </c>
      <c r="U122" s="442" t="str">
        <f t="shared" si="34"/>
        <v>%</v>
      </c>
      <c r="V122" s="324">
        <f>SUM(V123:V124)</f>
        <v>0</v>
      </c>
      <c r="W122" s="388">
        <v>0</v>
      </c>
      <c r="X122" s="442" t="str">
        <f t="shared" si="35"/>
        <v>%</v>
      </c>
      <c r="Y122" s="325">
        <f>SUM(Y123:Y124)</f>
        <v>0</v>
      </c>
      <c r="Z122" s="388">
        <v>0</v>
      </c>
      <c r="AA122" s="444" t="str">
        <f t="shared" si="36"/>
        <v>%</v>
      </c>
      <c r="AB122" s="324">
        <f>SUM(AB123:AB124)</f>
        <v>0</v>
      </c>
      <c r="AC122" s="423">
        <v>95.46</v>
      </c>
      <c r="AD122" s="326" t="str">
        <f t="shared" si="40"/>
        <v>%</v>
      </c>
      <c r="AE122" s="327">
        <f t="shared" si="41"/>
        <v>1685235437</v>
      </c>
      <c r="AF122" s="327">
        <f t="shared" si="26"/>
        <v>100.48421052631578</v>
      </c>
      <c r="AG122" s="327">
        <f t="shared" si="27"/>
        <v>22.922377253956224</v>
      </c>
      <c r="AH122" s="326">
        <f t="shared" si="28"/>
        <v>190.92</v>
      </c>
      <c r="AI122" s="326" t="str">
        <f t="shared" si="29"/>
        <v>%</v>
      </c>
      <c r="AJ122" s="328">
        <f t="shared" si="30"/>
        <v>8612109350</v>
      </c>
      <c r="AK122" s="329">
        <f t="shared" si="31"/>
        <v>198.04979253112032</v>
      </c>
      <c r="AL122" s="330">
        <f t="shared" si="32"/>
        <v>23.191404180823298</v>
      </c>
      <c r="AM122" s="344" t="s">
        <v>453</v>
      </c>
      <c r="AN122" s="319"/>
    </row>
    <row r="123" spans="2:40" s="617" customFormat="1" ht="46.5" x14ac:dyDescent="0.35">
      <c r="B123" s="603"/>
      <c r="C123" s="604"/>
      <c r="D123" s="604"/>
      <c r="E123" s="648" t="s">
        <v>280</v>
      </c>
      <c r="F123" s="649" t="s">
        <v>253</v>
      </c>
      <c r="G123" s="650" t="s">
        <v>366</v>
      </c>
      <c r="H123" s="418">
        <v>994</v>
      </c>
      <c r="I123" s="606" t="s">
        <v>367</v>
      </c>
      <c r="J123" s="419">
        <v>37085919830</v>
      </c>
      <c r="K123" s="607">
        <v>938</v>
      </c>
      <c r="L123" s="607" t="s">
        <v>367</v>
      </c>
      <c r="M123" s="608">
        <v>6920861750</v>
      </c>
      <c r="N123" s="603">
        <v>966</v>
      </c>
      <c r="O123" s="606" t="str">
        <f t="shared" si="42"/>
        <v>orang / bulan</v>
      </c>
      <c r="P123" s="332">
        <v>7342922614</v>
      </c>
      <c r="Q123" s="603">
        <v>0</v>
      </c>
      <c r="R123" s="609" t="str">
        <f t="shared" si="33"/>
        <v>orang / bulan</v>
      </c>
      <c r="S123" s="618">
        <v>1685235437</v>
      </c>
      <c r="T123" s="334">
        <v>0</v>
      </c>
      <c r="U123" s="609" t="str">
        <f t="shared" si="34"/>
        <v>orang / bulan</v>
      </c>
      <c r="V123" s="334">
        <v>0</v>
      </c>
      <c r="W123" s="334">
        <v>0</v>
      </c>
      <c r="X123" s="609" t="str">
        <f t="shared" si="35"/>
        <v>orang / bulan</v>
      </c>
      <c r="Y123" s="334">
        <v>0</v>
      </c>
      <c r="Z123" s="334">
        <v>0</v>
      </c>
      <c r="AA123" s="611" t="str">
        <f t="shared" si="36"/>
        <v>orang / bulan</v>
      </c>
      <c r="AB123" s="334">
        <v>0</v>
      </c>
      <c r="AC123" s="335">
        <f>Q123+T123+W123+Z123</f>
        <v>0</v>
      </c>
      <c r="AD123" s="335" t="str">
        <f t="shared" si="40"/>
        <v>orang / bulan</v>
      </c>
      <c r="AE123" s="336">
        <f t="shared" si="41"/>
        <v>1685235437</v>
      </c>
      <c r="AF123" s="612">
        <f t="shared" si="26"/>
        <v>0</v>
      </c>
      <c r="AG123" s="612">
        <f t="shared" si="27"/>
        <v>22.950472524209008</v>
      </c>
      <c r="AH123" s="613">
        <f t="shared" si="28"/>
        <v>938</v>
      </c>
      <c r="AI123" s="613" t="str">
        <f t="shared" si="29"/>
        <v>orang / bulan</v>
      </c>
      <c r="AJ123" s="614">
        <f t="shared" si="30"/>
        <v>8606097187</v>
      </c>
      <c r="AK123" s="615">
        <f t="shared" si="31"/>
        <v>94.366197183098592</v>
      </c>
      <c r="AL123" s="616">
        <f t="shared" si="32"/>
        <v>23.205834522778236</v>
      </c>
      <c r="AM123" s="621" t="s">
        <v>453</v>
      </c>
      <c r="AN123" s="604"/>
    </row>
    <row r="124" spans="2:40" s="617" customFormat="1" ht="108.5" x14ac:dyDescent="0.35">
      <c r="B124" s="603"/>
      <c r="C124" s="604"/>
      <c r="D124" s="604"/>
      <c r="E124" s="648" t="s">
        <v>281</v>
      </c>
      <c r="F124" s="651" t="s">
        <v>254</v>
      </c>
      <c r="G124" s="625" t="s">
        <v>352</v>
      </c>
      <c r="H124" s="418">
        <v>25</v>
      </c>
      <c r="I124" s="606" t="s">
        <v>312</v>
      </c>
      <c r="J124" s="419">
        <v>49000000</v>
      </c>
      <c r="K124" s="607">
        <v>5</v>
      </c>
      <c r="L124" s="607" t="s">
        <v>312</v>
      </c>
      <c r="M124" s="608">
        <v>6012163</v>
      </c>
      <c r="N124" s="603">
        <v>5</v>
      </c>
      <c r="O124" s="606" t="str">
        <f t="shared" si="42"/>
        <v>laporan</v>
      </c>
      <c r="P124" s="332">
        <v>9000000</v>
      </c>
      <c r="Q124" s="333"/>
      <c r="R124" s="609" t="str">
        <f t="shared" si="33"/>
        <v>laporan</v>
      </c>
      <c r="S124" s="618">
        <v>0</v>
      </c>
      <c r="T124" s="334">
        <v>0</v>
      </c>
      <c r="U124" s="609" t="str">
        <f t="shared" si="34"/>
        <v>laporan</v>
      </c>
      <c r="V124" s="334">
        <v>0</v>
      </c>
      <c r="W124" s="334">
        <v>0</v>
      </c>
      <c r="X124" s="609" t="str">
        <f t="shared" si="35"/>
        <v>laporan</v>
      </c>
      <c r="Y124" s="334">
        <v>0</v>
      </c>
      <c r="Z124" s="334">
        <v>0</v>
      </c>
      <c r="AA124" s="611" t="str">
        <f t="shared" si="36"/>
        <v>laporan</v>
      </c>
      <c r="AB124" s="334">
        <v>0</v>
      </c>
      <c r="AC124" s="335">
        <f>Q124+T124+W124+Z124</f>
        <v>0</v>
      </c>
      <c r="AD124" s="335" t="str">
        <f t="shared" si="40"/>
        <v>laporan</v>
      </c>
      <c r="AE124" s="336">
        <f t="shared" si="41"/>
        <v>0</v>
      </c>
      <c r="AF124" s="612">
        <f t="shared" si="26"/>
        <v>0</v>
      </c>
      <c r="AG124" s="612">
        <f t="shared" si="27"/>
        <v>0</v>
      </c>
      <c r="AH124" s="613">
        <f t="shared" si="28"/>
        <v>5</v>
      </c>
      <c r="AI124" s="613" t="str">
        <f t="shared" si="29"/>
        <v>laporan</v>
      </c>
      <c r="AJ124" s="614">
        <f t="shared" si="30"/>
        <v>6012163</v>
      </c>
      <c r="AK124" s="615">
        <f t="shared" si="31"/>
        <v>20</v>
      </c>
      <c r="AL124" s="616">
        <f t="shared" si="32"/>
        <v>12.269720408163264</v>
      </c>
      <c r="AM124" s="621" t="s">
        <v>453</v>
      </c>
      <c r="AN124" s="604"/>
    </row>
    <row r="125" spans="2:40" s="462" customFormat="1" ht="62" x14ac:dyDescent="0.35">
      <c r="B125" s="444"/>
      <c r="C125" s="453"/>
      <c r="D125" s="453"/>
      <c r="E125" s="384" t="s">
        <v>425</v>
      </c>
      <c r="F125" s="454" t="s">
        <v>427</v>
      </c>
      <c r="G125" s="455" t="s">
        <v>429</v>
      </c>
      <c r="H125" s="441">
        <v>4</v>
      </c>
      <c r="I125" s="442" t="s">
        <v>358</v>
      </c>
      <c r="J125" s="443">
        <f>J126</f>
        <v>20000000</v>
      </c>
      <c r="K125" s="318"/>
      <c r="L125" s="318" t="s">
        <v>358</v>
      </c>
      <c r="M125" s="595"/>
      <c r="N125" s="444"/>
      <c r="O125" s="442" t="str">
        <f t="shared" si="42"/>
        <v>paket</v>
      </c>
      <c r="P125" s="456">
        <f>P126</f>
        <v>0</v>
      </c>
      <c r="Q125" s="457"/>
      <c r="R125" s="442" t="str">
        <f t="shared" si="33"/>
        <v>paket</v>
      </c>
      <c r="S125" s="458"/>
      <c r="T125" s="459"/>
      <c r="U125" s="442" t="str">
        <f t="shared" si="34"/>
        <v>paket</v>
      </c>
      <c r="V125" s="460"/>
      <c r="W125" s="444"/>
      <c r="X125" s="442" t="str">
        <f t="shared" si="35"/>
        <v>paket</v>
      </c>
      <c r="Y125" s="461"/>
      <c r="Z125" s="444"/>
      <c r="AA125" s="444" t="str">
        <f t="shared" si="36"/>
        <v>paket</v>
      </c>
      <c r="AB125" s="460"/>
      <c r="AC125" s="326"/>
      <c r="AD125" s="326" t="str">
        <f t="shared" si="40"/>
        <v>paket</v>
      </c>
      <c r="AE125" s="327"/>
      <c r="AF125" s="327" t="e">
        <f t="shared" si="26"/>
        <v>#DIV/0!</v>
      </c>
      <c r="AG125" s="327" t="e">
        <f t="shared" si="27"/>
        <v>#DIV/0!</v>
      </c>
      <c r="AH125" s="326">
        <f t="shared" si="28"/>
        <v>0</v>
      </c>
      <c r="AI125" s="326" t="str">
        <f t="shared" si="29"/>
        <v>paket</v>
      </c>
      <c r="AJ125" s="328">
        <f t="shared" si="30"/>
        <v>0</v>
      </c>
      <c r="AK125" s="329">
        <f t="shared" si="31"/>
        <v>0</v>
      </c>
      <c r="AL125" s="330">
        <f t="shared" si="32"/>
        <v>0</v>
      </c>
      <c r="AM125" s="594" t="s">
        <v>453</v>
      </c>
      <c r="AN125" s="453"/>
    </row>
    <row r="126" spans="2:40" s="617" customFormat="1" ht="46.5" x14ac:dyDescent="0.35">
      <c r="B126" s="603"/>
      <c r="C126" s="604"/>
      <c r="D126" s="604"/>
      <c r="E126" s="648" t="s">
        <v>426</v>
      </c>
      <c r="F126" s="652" t="s">
        <v>428</v>
      </c>
      <c r="G126" s="653" t="s">
        <v>430</v>
      </c>
      <c r="H126" s="418">
        <v>4</v>
      </c>
      <c r="I126" s="606" t="s">
        <v>312</v>
      </c>
      <c r="J126" s="419">
        <v>20000000</v>
      </c>
      <c r="K126" s="607"/>
      <c r="L126" s="607" t="s">
        <v>312</v>
      </c>
      <c r="M126" s="608"/>
      <c r="N126" s="603"/>
      <c r="O126" s="606" t="str">
        <f t="shared" si="42"/>
        <v>laporan</v>
      </c>
      <c r="P126" s="332">
        <v>0</v>
      </c>
      <c r="Q126" s="333"/>
      <c r="R126" s="609" t="str">
        <f t="shared" si="33"/>
        <v>laporan</v>
      </c>
      <c r="S126" s="618"/>
      <c r="T126" s="438"/>
      <c r="U126" s="609" t="str">
        <f t="shared" si="34"/>
        <v>laporan</v>
      </c>
      <c r="V126" s="334"/>
      <c r="W126" s="603"/>
      <c r="X126" s="609" t="str">
        <f t="shared" si="35"/>
        <v>laporan</v>
      </c>
      <c r="Y126" s="610"/>
      <c r="Z126" s="603"/>
      <c r="AA126" s="611" t="str">
        <f t="shared" si="36"/>
        <v>laporan</v>
      </c>
      <c r="AB126" s="334"/>
      <c r="AC126" s="335"/>
      <c r="AD126" s="335" t="str">
        <f t="shared" si="40"/>
        <v>laporan</v>
      </c>
      <c r="AE126" s="336"/>
      <c r="AF126" s="612" t="e">
        <f t="shared" si="26"/>
        <v>#DIV/0!</v>
      </c>
      <c r="AG126" s="612" t="e">
        <f t="shared" si="27"/>
        <v>#DIV/0!</v>
      </c>
      <c r="AH126" s="613">
        <f t="shared" si="28"/>
        <v>0</v>
      </c>
      <c r="AI126" s="613" t="str">
        <f t="shared" si="29"/>
        <v>laporan</v>
      </c>
      <c r="AJ126" s="614">
        <f t="shared" si="30"/>
        <v>0</v>
      </c>
      <c r="AK126" s="615">
        <f t="shared" si="31"/>
        <v>0</v>
      </c>
      <c r="AL126" s="616">
        <f t="shared" si="32"/>
        <v>0</v>
      </c>
      <c r="AM126" s="621" t="s">
        <v>453</v>
      </c>
      <c r="AN126" s="604"/>
    </row>
    <row r="127" spans="2:40" s="331" customFormat="1" ht="62" x14ac:dyDescent="0.35">
      <c r="B127" s="318"/>
      <c r="C127" s="319"/>
      <c r="D127" s="319"/>
      <c r="E127" s="384" t="s">
        <v>282</v>
      </c>
      <c r="F127" s="385" t="s">
        <v>255</v>
      </c>
      <c r="G127" s="320" t="s">
        <v>354</v>
      </c>
      <c r="H127" s="441">
        <v>71</v>
      </c>
      <c r="I127" s="442" t="s">
        <v>353</v>
      </c>
      <c r="J127" s="443">
        <f>SUM(J128:J129)</f>
        <v>177000000</v>
      </c>
      <c r="K127" s="318">
        <v>85</v>
      </c>
      <c r="L127" s="318" t="s">
        <v>353</v>
      </c>
      <c r="M127" s="595">
        <v>16421606</v>
      </c>
      <c r="N127" s="318">
        <v>69</v>
      </c>
      <c r="O127" s="321" t="str">
        <f t="shared" si="42"/>
        <v>orang</v>
      </c>
      <c r="P127" s="322">
        <f>SUM(P128:P129)</f>
        <v>10500000</v>
      </c>
      <c r="Q127" s="323"/>
      <c r="R127" s="442" t="str">
        <f t="shared" si="33"/>
        <v>orang</v>
      </c>
      <c r="S127" s="433">
        <f>SUM(S128:S129)</f>
        <v>0</v>
      </c>
      <c r="T127" s="318"/>
      <c r="U127" s="442" t="str">
        <f t="shared" si="34"/>
        <v>orang</v>
      </c>
      <c r="V127" s="324">
        <f>SUM(V128:V129)</f>
        <v>0</v>
      </c>
      <c r="W127" s="318"/>
      <c r="X127" s="442" t="str">
        <f t="shared" si="35"/>
        <v>orang</v>
      </c>
      <c r="Y127" s="325">
        <f>SUM(Y128:Y129)</f>
        <v>0</v>
      </c>
      <c r="Z127" s="318">
        <v>0</v>
      </c>
      <c r="AA127" s="444" t="str">
        <f t="shared" si="36"/>
        <v>orang</v>
      </c>
      <c r="AB127" s="324">
        <f>SUM(AB128:AB129)</f>
        <v>0</v>
      </c>
      <c r="AC127" s="326">
        <v>85</v>
      </c>
      <c r="AD127" s="326" t="str">
        <f t="shared" si="40"/>
        <v>orang</v>
      </c>
      <c r="AE127" s="327">
        <f t="shared" si="41"/>
        <v>0</v>
      </c>
      <c r="AF127" s="327">
        <f t="shared" si="26"/>
        <v>123.18840579710144</v>
      </c>
      <c r="AG127" s="327">
        <f t="shared" si="27"/>
        <v>0</v>
      </c>
      <c r="AH127" s="326">
        <f t="shared" si="28"/>
        <v>170</v>
      </c>
      <c r="AI127" s="326" t="str">
        <f t="shared" si="29"/>
        <v>orang</v>
      </c>
      <c r="AJ127" s="328">
        <f t="shared" si="30"/>
        <v>16421606</v>
      </c>
      <c r="AK127" s="329">
        <f t="shared" si="31"/>
        <v>239.43661971830986</v>
      </c>
      <c r="AL127" s="330">
        <f t="shared" si="32"/>
        <v>9.2777435028248583</v>
      </c>
      <c r="AM127" s="344" t="s">
        <v>453</v>
      </c>
      <c r="AN127" s="319"/>
    </row>
    <row r="128" spans="2:40" s="643" customFormat="1" ht="46.5" x14ac:dyDescent="0.35">
      <c r="B128" s="607"/>
      <c r="C128" s="635"/>
      <c r="D128" s="635"/>
      <c r="E128" s="648" t="s">
        <v>283</v>
      </c>
      <c r="F128" s="654" t="s">
        <v>256</v>
      </c>
      <c r="G128" s="655" t="s">
        <v>355</v>
      </c>
      <c r="H128" s="637">
        <v>71</v>
      </c>
      <c r="I128" s="638" t="s">
        <v>353</v>
      </c>
      <c r="J128" s="608">
        <v>77000000</v>
      </c>
      <c r="K128" s="607">
        <v>0</v>
      </c>
      <c r="L128" s="607" t="s">
        <v>353</v>
      </c>
      <c r="M128" s="608">
        <v>0</v>
      </c>
      <c r="N128" s="607">
        <v>69</v>
      </c>
      <c r="O128" s="638" t="str">
        <f t="shared" si="42"/>
        <v>orang</v>
      </c>
      <c r="P128" s="429">
        <v>10500000</v>
      </c>
      <c r="Q128" s="349"/>
      <c r="R128" s="609" t="str">
        <f t="shared" si="33"/>
        <v>orang</v>
      </c>
      <c r="S128" s="640">
        <v>0</v>
      </c>
      <c r="T128" s="641">
        <v>0</v>
      </c>
      <c r="U128" s="609" t="str">
        <f t="shared" si="34"/>
        <v>orang</v>
      </c>
      <c r="V128" s="350">
        <v>0</v>
      </c>
      <c r="W128" s="607"/>
      <c r="X128" s="609" t="str">
        <f t="shared" si="35"/>
        <v>orang</v>
      </c>
      <c r="Y128" s="642">
        <v>0</v>
      </c>
      <c r="Z128" s="607"/>
      <c r="AA128" s="611" t="str">
        <f t="shared" si="36"/>
        <v>orang</v>
      </c>
      <c r="AB128" s="350"/>
      <c r="AC128" s="335">
        <f t="shared" ref="AC128:AC144" si="43">Q128+T128+W128+Z128</f>
        <v>0</v>
      </c>
      <c r="AD128" s="335" t="str">
        <f t="shared" si="40"/>
        <v>orang</v>
      </c>
      <c r="AE128" s="336">
        <f t="shared" si="41"/>
        <v>0</v>
      </c>
      <c r="AF128" s="612">
        <f t="shared" si="26"/>
        <v>0</v>
      </c>
      <c r="AG128" s="612">
        <f t="shared" si="27"/>
        <v>0</v>
      </c>
      <c r="AH128" s="613">
        <f t="shared" si="28"/>
        <v>0</v>
      </c>
      <c r="AI128" s="613" t="str">
        <f t="shared" si="29"/>
        <v>orang</v>
      </c>
      <c r="AJ128" s="614">
        <f t="shared" si="30"/>
        <v>0</v>
      </c>
      <c r="AK128" s="615">
        <f t="shared" si="31"/>
        <v>0</v>
      </c>
      <c r="AL128" s="616">
        <f t="shared" si="32"/>
        <v>0</v>
      </c>
      <c r="AM128" s="754" t="s">
        <v>453</v>
      </c>
      <c r="AN128" s="635"/>
    </row>
    <row r="129" spans="2:40" s="617" customFormat="1" ht="62" x14ac:dyDescent="0.35">
      <c r="B129" s="603"/>
      <c r="C129" s="604"/>
      <c r="D129" s="604"/>
      <c r="E129" s="648" t="s">
        <v>284</v>
      </c>
      <c r="F129" s="651" t="s">
        <v>257</v>
      </c>
      <c r="G129" s="625" t="s">
        <v>356</v>
      </c>
      <c r="H129" s="418">
        <v>40</v>
      </c>
      <c r="I129" s="606" t="s">
        <v>353</v>
      </c>
      <c r="J129" s="419">
        <v>100000000</v>
      </c>
      <c r="K129" s="607">
        <v>5</v>
      </c>
      <c r="L129" s="607" t="s">
        <v>353</v>
      </c>
      <c r="M129" s="608">
        <v>16421606</v>
      </c>
      <c r="N129" s="603"/>
      <c r="O129" s="606"/>
      <c r="P129" s="332">
        <v>0</v>
      </c>
      <c r="Q129" s="333"/>
      <c r="R129" s="609">
        <f t="shared" si="33"/>
        <v>0</v>
      </c>
      <c r="S129" s="618">
        <v>0</v>
      </c>
      <c r="T129" s="438">
        <v>0</v>
      </c>
      <c r="U129" s="609">
        <f t="shared" si="34"/>
        <v>0</v>
      </c>
      <c r="V129" s="334"/>
      <c r="W129" s="603"/>
      <c r="X129" s="609">
        <f t="shared" si="35"/>
        <v>0</v>
      </c>
      <c r="Y129" s="610">
        <v>0</v>
      </c>
      <c r="Z129" s="603">
        <v>0</v>
      </c>
      <c r="AA129" s="611">
        <f t="shared" si="36"/>
        <v>0</v>
      </c>
      <c r="AB129" s="334">
        <v>0</v>
      </c>
      <c r="AC129" s="335">
        <f t="shared" si="43"/>
        <v>0</v>
      </c>
      <c r="AD129" s="335">
        <f t="shared" si="40"/>
        <v>0</v>
      </c>
      <c r="AE129" s="336">
        <f t="shared" si="41"/>
        <v>0</v>
      </c>
      <c r="AF129" s="612" t="e">
        <f t="shared" si="26"/>
        <v>#DIV/0!</v>
      </c>
      <c r="AG129" s="612" t="e">
        <f t="shared" si="27"/>
        <v>#DIV/0!</v>
      </c>
      <c r="AH129" s="613">
        <f t="shared" si="28"/>
        <v>5</v>
      </c>
      <c r="AI129" s="613" t="str">
        <f t="shared" si="29"/>
        <v>orang</v>
      </c>
      <c r="AJ129" s="614">
        <f t="shared" si="30"/>
        <v>16421606</v>
      </c>
      <c r="AK129" s="615">
        <f t="shared" si="31"/>
        <v>12.5</v>
      </c>
      <c r="AL129" s="616">
        <f t="shared" si="32"/>
        <v>16.421606000000001</v>
      </c>
      <c r="AM129" s="621" t="s">
        <v>453</v>
      </c>
      <c r="AN129" s="604"/>
    </row>
    <row r="130" spans="2:40" s="331" customFormat="1" ht="46.5" x14ac:dyDescent="0.35">
      <c r="B130" s="318"/>
      <c r="C130" s="319"/>
      <c r="D130" s="319"/>
      <c r="E130" s="384" t="s">
        <v>285</v>
      </c>
      <c r="F130" s="385" t="s">
        <v>258</v>
      </c>
      <c r="G130" s="320" t="s">
        <v>357</v>
      </c>
      <c r="H130" s="441">
        <v>7</v>
      </c>
      <c r="I130" s="442" t="s">
        <v>358</v>
      </c>
      <c r="J130" s="443">
        <f>SUM(J131:J137)</f>
        <v>2050500000</v>
      </c>
      <c r="K130" s="318">
        <v>7</v>
      </c>
      <c r="L130" s="318" t="s">
        <v>358</v>
      </c>
      <c r="M130" s="595">
        <f>SUM(M131:M137)</f>
        <v>440716238</v>
      </c>
      <c r="N130" s="318">
        <v>6</v>
      </c>
      <c r="O130" s="321" t="str">
        <f t="shared" si="42"/>
        <v>paket</v>
      </c>
      <c r="P130" s="322">
        <f>SUM(P131:P137)</f>
        <v>170305097.5</v>
      </c>
      <c r="Q130" s="323"/>
      <c r="R130" s="442" t="str">
        <f t="shared" si="33"/>
        <v>paket</v>
      </c>
      <c r="S130" s="433">
        <f>SUM(S131:S137)</f>
        <v>36133050</v>
      </c>
      <c r="T130" s="318"/>
      <c r="U130" s="442" t="str">
        <f t="shared" si="34"/>
        <v>paket</v>
      </c>
      <c r="V130" s="324">
        <f>SUM(V131:V137)</f>
        <v>0</v>
      </c>
      <c r="W130" s="318"/>
      <c r="X130" s="442" t="str">
        <f t="shared" si="35"/>
        <v>paket</v>
      </c>
      <c r="Y130" s="325">
        <f>SUM(Y131:Y137)</f>
        <v>0</v>
      </c>
      <c r="Z130" s="318">
        <v>0</v>
      </c>
      <c r="AA130" s="444" t="str">
        <f t="shared" si="36"/>
        <v>paket</v>
      </c>
      <c r="AB130" s="324">
        <f>SUM(AB131:AB137)</f>
        <v>0</v>
      </c>
      <c r="AC130" s="326">
        <f t="shared" si="43"/>
        <v>0</v>
      </c>
      <c r="AD130" s="326" t="str">
        <f t="shared" si="40"/>
        <v>paket</v>
      </c>
      <c r="AE130" s="327">
        <f t="shared" si="41"/>
        <v>36133050</v>
      </c>
      <c r="AF130" s="327">
        <f t="shared" si="26"/>
        <v>0</v>
      </c>
      <c r="AG130" s="327">
        <f t="shared" si="27"/>
        <v>21.216657945309006</v>
      </c>
      <c r="AH130" s="326">
        <f t="shared" si="28"/>
        <v>7</v>
      </c>
      <c r="AI130" s="326" t="str">
        <f t="shared" si="29"/>
        <v>paket</v>
      </c>
      <c r="AJ130" s="328">
        <f t="shared" si="30"/>
        <v>476849288</v>
      </c>
      <c r="AK130" s="329">
        <f t="shared" si="31"/>
        <v>100</v>
      </c>
      <c r="AL130" s="330">
        <f t="shared" si="32"/>
        <v>23.255268861253352</v>
      </c>
      <c r="AM130" s="344" t="s">
        <v>453</v>
      </c>
      <c r="AN130" s="319"/>
    </row>
    <row r="131" spans="2:40" s="617" customFormat="1" ht="62" x14ac:dyDescent="0.35">
      <c r="B131" s="603"/>
      <c r="C131" s="604"/>
      <c r="D131" s="604"/>
      <c r="E131" s="648" t="s">
        <v>286</v>
      </c>
      <c r="F131" s="649" t="s">
        <v>259</v>
      </c>
      <c r="G131" s="650" t="s">
        <v>359</v>
      </c>
      <c r="H131" s="418">
        <v>5</v>
      </c>
      <c r="I131" s="606" t="s">
        <v>358</v>
      </c>
      <c r="J131" s="419">
        <v>75000000</v>
      </c>
      <c r="K131" s="607">
        <v>1</v>
      </c>
      <c r="L131" s="607" t="s">
        <v>358</v>
      </c>
      <c r="M131" s="608">
        <v>14989650</v>
      </c>
      <c r="N131" s="603">
        <v>1</v>
      </c>
      <c r="O131" s="606" t="str">
        <f t="shared" si="42"/>
        <v>paket</v>
      </c>
      <c r="P131" s="332">
        <v>6258900</v>
      </c>
      <c r="Q131" s="333"/>
      <c r="R131" s="609" t="str">
        <f t="shared" si="33"/>
        <v>paket</v>
      </c>
      <c r="S131" s="618">
        <v>931200</v>
      </c>
      <c r="T131" s="438">
        <v>0</v>
      </c>
      <c r="U131" s="609" t="str">
        <f t="shared" si="34"/>
        <v>paket</v>
      </c>
      <c r="V131" s="603">
        <v>0</v>
      </c>
      <c r="W131" s="603"/>
      <c r="X131" s="609" t="str">
        <f t="shared" si="35"/>
        <v>paket</v>
      </c>
      <c r="Y131" s="603">
        <v>0</v>
      </c>
      <c r="Z131" s="603">
        <v>0</v>
      </c>
      <c r="AA131" s="611" t="str">
        <f t="shared" si="36"/>
        <v>paket</v>
      </c>
      <c r="AB131" s="603">
        <v>0</v>
      </c>
      <c r="AC131" s="335">
        <f t="shared" si="43"/>
        <v>0</v>
      </c>
      <c r="AD131" s="335" t="str">
        <f t="shared" si="40"/>
        <v>paket</v>
      </c>
      <c r="AE131" s="336">
        <f t="shared" si="41"/>
        <v>931200</v>
      </c>
      <c r="AF131" s="612">
        <f t="shared" si="26"/>
        <v>0</v>
      </c>
      <c r="AG131" s="612">
        <f t="shared" si="27"/>
        <v>14.878013708479127</v>
      </c>
      <c r="AH131" s="613">
        <f t="shared" si="28"/>
        <v>1</v>
      </c>
      <c r="AI131" s="613" t="str">
        <f t="shared" si="29"/>
        <v>paket</v>
      </c>
      <c r="AJ131" s="614">
        <f t="shared" si="30"/>
        <v>15920850</v>
      </c>
      <c r="AK131" s="615">
        <f t="shared" si="31"/>
        <v>20</v>
      </c>
      <c r="AL131" s="616">
        <f t="shared" si="32"/>
        <v>21.227799999999998</v>
      </c>
      <c r="AM131" s="621" t="s">
        <v>453</v>
      </c>
      <c r="AN131" s="604"/>
    </row>
    <row r="132" spans="2:40" s="617" customFormat="1" ht="46.5" x14ac:dyDescent="0.35">
      <c r="B132" s="603"/>
      <c r="C132" s="604"/>
      <c r="D132" s="604"/>
      <c r="E132" s="648" t="s">
        <v>287</v>
      </c>
      <c r="F132" s="656" t="s">
        <v>260</v>
      </c>
      <c r="G132" s="657" t="s">
        <v>360</v>
      </c>
      <c r="H132" s="418">
        <v>5</v>
      </c>
      <c r="I132" s="606" t="s">
        <v>358</v>
      </c>
      <c r="J132" s="419">
        <v>630000000</v>
      </c>
      <c r="K132" s="607">
        <v>1</v>
      </c>
      <c r="L132" s="607" t="s">
        <v>358</v>
      </c>
      <c r="M132" s="608">
        <v>275950434</v>
      </c>
      <c r="N132" s="603">
        <v>1</v>
      </c>
      <c r="O132" s="606" t="str">
        <f t="shared" si="42"/>
        <v>paket</v>
      </c>
      <c r="P132" s="332">
        <v>45905900</v>
      </c>
      <c r="Q132" s="333"/>
      <c r="R132" s="609" t="str">
        <f t="shared" si="33"/>
        <v>paket</v>
      </c>
      <c r="S132" s="618">
        <v>9036000</v>
      </c>
      <c r="T132" s="438">
        <v>0</v>
      </c>
      <c r="U132" s="609" t="str">
        <f t="shared" si="34"/>
        <v>paket</v>
      </c>
      <c r="V132" s="603">
        <v>0</v>
      </c>
      <c r="W132" s="603"/>
      <c r="X132" s="609" t="str">
        <f t="shared" si="35"/>
        <v>paket</v>
      </c>
      <c r="Y132" s="603">
        <v>0</v>
      </c>
      <c r="Z132" s="603">
        <v>0</v>
      </c>
      <c r="AA132" s="611" t="str">
        <f t="shared" si="36"/>
        <v>paket</v>
      </c>
      <c r="AB132" s="603">
        <v>0</v>
      </c>
      <c r="AC132" s="335">
        <f t="shared" si="43"/>
        <v>0</v>
      </c>
      <c r="AD132" s="335" t="str">
        <f t="shared" si="40"/>
        <v>paket</v>
      </c>
      <c r="AE132" s="336">
        <f t="shared" si="41"/>
        <v>9036000</v>
      </c>
      <c r="AF132" s="612">
        <f t="shared" si="26"/>
        <v>0</v>
      </c>
      <c r="AG132" s="612">
        <f t="shared" si="27"/>
        <v>19.683744355300732</v>
      </c>
      <c r="AH132" s="613">
        <f t="shared" si="28"/>
        <v>1</v>
      </c>
      <c r="AI132" s="613" t="str">
        <f t="shared" si="29"/>
        <v>paket</v>
      </c>
      <c r="AJ132" s="614">
        <f t="shared" si="30"/>
        <v>284986434</v>
      </c>
      <c r="AK132" s="615">
        <f t="shared" si="31"/>
        <v>20</v>
      </c>
      <c r="AL132" s="616">
        <f t="shared" si="32"/>
        <v>45.235941904761908</v>
      </c>
      <c r="AM132" s="621" t="s">
        <v>453</v>
      </c>
      <c r="AN132" s="604"/>
    </row>
    <row r="133" spans="2:40" s="617" customFormat="1" ht="46.5" x14ac:dyDescent="0.35">
      <c r="B133" s="603"/>
      <c r="C133" s="604"/>
      <c r="D133" s="604"/>
      <c r="E133" s="648" t="s">
        <v>288</v>
      </c>
      <c r="F133" s="656" t="s">
        <v>261</v>
      </c>
      <c r="G133" s="657" t="s">
        <v>361</v>
      </c>
      <c r="H133" s="418">
        <v>5</v>
      </c>
      <c r="I133" s="606" t="s">
        <v>358</v>
      </c>
      <c r="J133" s="419">
        <v>59500000</v>
      </c>
      <c r="K133" s="607">
        <v>1</v>
      </c>
      <c r="L133" s="607" t="s">
        <v>358</v>
      </c>
      <c r="M133" s="608">
        <v>6499400</v>
      </c>
      <c r="N133" s="603">
        <v>1</v>
      </c>
      <c r="O133" s="606" t="str">
        <f t="shared" si="42"/>
        <v>paket</v>
      </c>
      <c r="P133" s="332">
        <v>7555100</v>
      </c>
      <c r="Q133" s="333"/>
      <c r="R133" s="609" t="str">
        <f t="shared" si="33"/>
        <v>paket</v>
      </c>
      <c r="S133" s="618">
        <v>960050</v>
      </c>
      <c r="T133" s="438">
        <v>0</v>
      </c>
      <c r="U133" s="609" t="str">
        <f t="shared" si="34"/>
        <v>paket</v>
      </c>
      <c r="V133" s="603">
        <v>0</v>
      </c>
      <c r="W133" s="603"/>
      <c r="X133" s="609" t="str">
        <f t="shared" si="35"/>
        <v>paket</v>
      </c>
      <c r="Y133" s="603">
        <v>0</v>
      </c>
      <c r="Z133" s="603">
        <v>0</v>
      </c>
      <c r="AA133" s="611" t="str">
        <f t="shared" si="36"/>
        <v>paket</v>
      </c>
      <c r="AB133" s="603">
        <v>0</v>
      </c>
      <c r="AC133" s="335">
        <f t="shared" si="43"/>
        <v>0</v>
      </c>
      <c r="AD133" s="335" t="str">
        <f t="shared" si="40"/>
        <v>paket</v>
      </c>
      <c r="AE133" s="336">
        <f t="shared" si="41"/>
        <v>960050</v>
      </c>
      <c r="AF133" s="612">
        <f t="shared" si="26"/>
        <v>0</v>
      </c>
      <c r="AG133" s="612">
        <f t="shared" si="27"/>
        <v>12.707310293708884</v>
      </c>
      <c r="AH133" s="613">
        <f t="shared" si="28"/>
        <v>1</v>
      </c>
      <c r="AI133" s="613" t="str">
        <f t="shared" si="29"/>
        <v>paket</v>
      </c>
      <c r="AJ133" s="614">
        <f t="shared" si="30"/>
        <v>7459450</v>
      </c>
      <c r="AK133" s="615">
        <f t="shared" si="31"/>
        <v>20</v>
      </c>
      <c r="AL133" s="616">
        <f t="shared" si="32"/>
        <v>12.536890756302521</v>
      </c>
      <c r="AM133" s="621" t="s">
        <v>453</v>
      </c>
      <c r="AN133" s="604"/>
    </row>
    <row r="134" spans="2:40" s="617" customFormat="1" ht="46.5" x14ac:dyDescent="0.35">
      <c r="B134" s="603"/>
      <c r="C134" s="604"/>
      <c r="D134" s="604"/>
      <c r="E134" s="648" t="s">
        <v>289</v>
      </c>
      <c r="F134" s="656" t="s">
        <v>262</v>
      </c>
      <c r="G134" s="657" t="s">
        <v>362</v>
      </c>
      <c r="H134" s="418">
        <v>5</v>
      </c>
      <c r="I134" s="606" t="s">
        <v>358</v>
      </c>
      <c r="J134" s="419">
        <v>154000000</v>
      </c>
      <c r="K134" s="607">
        <v>1</v>
      </c>
      <c r="L134" s="607" t="s">
        <v>358</v>
      </c>
      <c r="M134" s="608">
        <v>14382300</v>
      </c>
      <c r="N134" s="603">
        <v>1</v>
      </c>
      <c r="O134" s="606" t="str">
        <f t="shared" si="42"/>
        <v>paket</v>
      </c>
      <c r="P134" s="332">
        <v>10209000</v>
      </c>
      <c r="Q134" s="333"/>
      <c r="R134" s="609" t="str">
        <f t="shared" si="33"/>
        <v>paket</v>
      </c>
      <c r="S134" s="618">
        <v>985500</v>
      </c>
      <c r="T134" s="438">
        <v>0</v>
      </c>
      <c r="U134" s="609" t="str">
        <f t="shared" si="34"/>
        <v>paket</v>
      </c>
      <c r="V134" s="603">
        <v>0</v>
      </c>
      <c r="W134" s="603"/>
      <c r="X134" s="609" t="str">
        <f t="shared" si="35"/>
        <v>paket</v>
      </c>
      <c r="Y134" s="603">
        <v>0</v>
      </c>
      <c r="Z134" s="603">
        <v>0</v>
      </c>
      <c r="AA134" s="611" t="str">
        <f t="shared" si="36"/>
        <v>paket</v>
      </c>
      <c r="AB134" s="603">
        <v>0</v>
      </c>
      <c r="AC134" s="335">
        <f t="shared" si="43"/>
        <v>0</v>
      </c>
      <c r="AD134" s="335" t="str">
        <f t="shared" si="40"/>
        <v>paket</v>
      </c>
      <c r="AE134" s="336">
        <f t="shared" si="41"/>
        <v>985500</v>
      </c>
      <c r="AF134" s="612">
        <f t="shared" si="26"/>
        <v>0</v>
      </c>
      <c r="AG134" s="612">
        <f t="shared" si="27"/>
        <v>9.6532471348809885</v>
      </c>
      <c r="AH134" s="613">
        <f t="shared" si="28"/>
        <v>1</v>
      </c>
      <c r="AI134" s="613" t="str">
        <f t="shared" si="29"/>
        <v>paket</v>
      </c>
      <c r="AJ134" s="614">
        <f t="shared" si="30"/>
        <v>15367800</v>
      </c>
      <c r="AK134" s="615">
        <f t="shared" si="31"/>
        <v>20</v>
      </c>
      <c r="AL134" s="616">
        <f t="shared" si="32"/>
        <v>9.9790909090909103</v>
      </c>
      <c r="AM134" s="621" t="s">
        <v>453</v>
      </c>
      <c r="AN134" s="604"/>
    </row>
    <row r="135" spans="2:40" s="617" customFormat="1" ht="46.5" x14ac:dyDescent="0.35">
      <c r="B135" s="603"/>
      <c r="C135" s="604"/>
      <c r="D135" s="604"/>
      <c r="E135" s="648" t="s">
        <v>290</v>
      </c>
      <c r="F135" s="656" t="s">
        <v>263</v>
      </c>
      <c r="G135" s="657" t="s">
        <v>363</v>
      </c>
      <c r="H135" s="418">
        <v>5</v>
      </c>
      <c r="I135" s="606" t="s">
        <v>358</v>
      </c>
      <c r="J135" s="419">
        <v>231000000</v>
      </c>
      <c r="K135" s="607">
        <v>1</v>
      </c>
      <c r="L135" s="607" t="s">
        <v>358</v>
      </c>
      <c r="M135" s="608">
        <v>30109440</v>
      </c>
      <c r="N135" s="603">
        <v>1</v>
      </c>
      <c r="O135" s="606" t="str">
        <f t="shared" si="42"/>
        <v>paket</v>
      </c>
      <c r="P135" s="332">
        <v>21376197.5</v>
      </c>
      <c r="Q135" s="333"/>
      <c r="R135" s="609" t="str">
        <f t="shared" si="33"/>
        <v>paket</v>
      </c>
      <c r="S135" s="618"/>
      <c r="T135" s="438">
        <v>0</v>
      </c>
      <c r="U135" s="609" t="str">
        <f t="shared" si="34"/>
        <v>paket</v>
      </c>
      <c r="V135" s="603">
        <v>0</v>
      </c>
      <c r="W135" s="603"/>
      <c r="X135" s="609" t="str">
        <f t="shared" si="35"/>
        <v>paket</v>
      </c>
      <c r="Y135" s="603">
        <v>0</v>
      </c>
      <c r="Z135" s="603">
        <v>0</v>
      </c>
      <c r="AA135" s="611" t="str">
        <f t="shared" si="36"/>
        <v>paket</v>
      </c>
      <c r="AB135" s="603">
        <v>0</v>
      </c>
      <c r="AC135" s="335">
        <f t="shared" si="43"/>
        <v>0</v>
      </c>
      <c r="AD135" s="335" t="str">
        <f t="shared" si="40"/>
        <v>paket</v>
      </c>
      <c r="AE135" s="336">
        <f t="shared" si="41"/>
        <v>0</v>
      </c>
      <c r="AF135" s="612">
        <f t="shared" si="26"/>
        <v>0</v>
      </c>
      <c r="AG135" s="612">
        <f t="shared" si="27"/>
        <v>0</v>
      </c>
      <c r="AH135" s="613">
        <f t="shared" si="28"/>
        <v>1</v>
      </c>
      <c r="AI135" s="613" t="str">
        <f t="shared" si="29"/>
        <v>paket</v>
      </c>
      <c r="AJ135" s="614">
        <f t="shared" si="30"/>
        <v>30109440</v>
      </c>
      <c r="AK135" s="615">
        <f t="shared" si="31"/>
        <v>20</v>
      </c>
      <c r="AL135" s="616">
        <f t="shared" si="32"/>
        <v>13.03438961038961</v>
      </c>
      <c r="AM135" s="621" t="s">
        <v>453</v>
      </c>
      <c r="AN135" s="604"/>
    </row>
    <row r="136" spans="2:40" s="617" customFormat="1" ht="52.5" customHeight="1" x14ac:dyDescent="0.35">
      <c r="B136" s="603"/>
      <c r="C136" s="604"/>
      <c r="D136" s="604"/>
      <c r="E136" s="648" t="s">
        <v>291</v>
      </c>
      <c r="F136" s="656" t="s">
        <v>264</v>
      </c>
      <c r="G136" s="657" t="s">
        <v>364</v>
      </c>
      <c r="H136" s="418">
        <v>4</v>
      </c>
      <c r="I136" s="606" t="s">
        <v>308</v>
      </c>
      <c r="J136" s="419">
        <v>24000000</v>
      </c>
      <c r="K136" s="607">
        <v>1</v>
      </c>
      <c r="L136" s="607" t="s">
        <v>308</v>
      </c>
      <c r="M136" s="608">
        <v>5820000</v>
      </c>
      <c r="N136" s="603"/>
      <c r="O136" s="606"/>
      <c r="P136" s="332">
        <v>0</v>
      </c>
      <c r="Q136" s="333"/>
      <c r="R136" s="609">
        <f t="shared" si="33"/>
        <v>0</v>
      </c>
      <c r="S136" s="618"/>
      <c r="T136" s="438">
        <v>0</v>
      </c>
      <c r="U136" s="609">
        <f t="shared" si="34"/>
        <v>0</v>
      </c>
      <c r="V136" s="603">
        <v>0</v>
      </c>
      <c r="W136" s="603"/>
      <c r="X136" s="609">
        <f t="shared" si="35"/>
        <v>0</v>
      </c>
      <c r="Y136" s="603">
        <v>0</v>
      </c>
      <c r="Z136" s="603">
        <v>0</v>
      </c>
      <c r="AA136" s="611">
        <f t="shared" si="36"/>
        <v>0</v>
      </c>
      <c r="AB136" s="603">
        <v>0</v>
      </c>
      <c r="AC136" s="335">
        <f t="shared" si="43"/>
        <v>0</v>
      </c>
      <c r="AD136" s="335">
        <f t="shared" si="40"/>
        <v>0</v>
      </c>
      <c r="AE136" s="336">
        <f t="shared" si="41"/>
        <v>0</v>
      </c>
      <c r="AF136" s="612" t="e">
        <f t="shared" si="26"/>
        <v>#DIV/0!</v>
      </c>
      <c r="AG136" s="612" t="e">
        <f t="shared" si="27"/>
        <v>#DIV/0!</v>
      </c>
      <c r="AH136" s="613">
        <f t="shared" si="28"/>
        <v>1</v>
      </c>
      <c r="AI136" s="613" t="str">
        <f t="shared" si="29"/>
        <v>dokumen</v>
      </c>
      <c r="AJ136" s="614">
        <f t="shared" si="30"/>
        <v>5820000</v>
      </c>
      <c r="AK136" s="615">
        <f t="shared" si="31"/>
        <v>25</v>
      </c>
      <c r="AL136" s="616">
        <f t="shared" si="32"/>
        <v>24.25</v>
      </c>
      <c r="AM136" s="621" t="s">
        <v>453</v>
      </c>
      <c r="AN136" s="604"/>
    </row>
    <row r="137" spans="2:40" s="617" customFormat="1" ht="39" customHeight="1" x14ac:dyDescent="0.35">
      <c r="B137" s="603"/>
      <c r="C137" s="604"/>
      <c r="D137" s="604"/>
      <c r="E137" s="648" t="s">
        <v>292</v>
      </c>
      <c r="F137" s="651" t="s">
        <v>265</v>
      </c>
      <c r="G137" s="625" t="s">
        <v>365</v>
      </c>
      <c r="H137" s="418">
        <v>5</v>
      </c>
      <c r="I137" s="606" t="s">
        <v>312</v>
      </c>
      <c r="J137" s="419">
        <v>877000000</v>
      </c>
      <c r="K137" s="607">
        <v>1</v>
      </c>
      <c r="L137" s="607" t="s">
        <v>312</v>
      </c>
      <c r="M137" s="608">
        <v>92965014</v>
      </c>
      <c r="N137" s="603">
        <v>1</v>
      </c>
      <c r="O137" s="606" t="str">
        <f t="shared" si="42"/>
        <v>laporan</v>
      </c>
      <c r="P137" s="332">
        <v>79000000</v>
      </c>
      <c r="Q137" s="333"/>
      <c r="R137" s="609" t="str">
        <f t="shared" si="33"/>
        <v>laporan</v>
      </c>
      <c r="S137" s="618">
        <v>24220300</v>
      </c>
      <c r="T137" s="438">
        <v>0</v>
      </c>
      <c r="U137" s="609" t="str">
        <f t="shared" si="34"/>
        <v>laporan</v>
      </c>
      <c r="V137" s="603">
        <v>0</v>
      </c>
      <c r="W137" s="603"/>
      <c r="X137" s="609" t="str">
        <f t="shared" si="35"/>
        <v>laporan</v>
      </c>
      <c r="Y137" s="603">
        <v>0</v>
      </c>
      <c r="Z137" s="603">
        <v>0</v>
      </c>
      <c r="AA137" s="611" t="str">
        <f t="shared" si="36"/>
        <v>laporan</v>
      </c>
      <c r="AB137" s="603">
        <v>0</v>
      </c>
      <c r="AC137" s="335">
        <f t="shared" si="43"/>
        <v>0</v>
      </c>
      <c r="AD137" s="335" t="str">
        <f t="shared" si="40"/>
        <v>laporan</v>
      </c>
      <c r="AE137" s="336">
        <f t="shared" si="41"/>
        <v>24220300</v>
      </c>
      <c r="AF137" s="612">
        <f t="shared" si="26"/>
        <v>0</v>
      </c>
      <c r="AG137" s="612">
        <f t="shared" si="27"/>
        <v>30.658607594936711</v>
      </c>
      <c r="AH137" s="613">
        <f t="shared" si="28"/>
        <v>1</v>
      </c>
      <c r="AI137" s="613" t="str">
        <f t="shared" si="29"/>
        <v>laporan</v>
      </c>
      <c r="AJ137" s="614">
        <f t="shared" si="30"/>
        <v>117185314</v>
      </c>
      <c r="AK137" s="615">
        <f t="shared" si="31"/>
        <v>20</v>
      </c>
      <c r="AL137" s="616">
        <f t="shared" si="32"/>
        <v>13.362065450399088</v>
      </c>
      <c r="AM137" s="621" t="s">
        <v>453</v>
      </c>
      <c r="AN137" s="604"/>
    </row>
    <row r="138" spans="2:40" s="331" customFormat="1" ht="62" x14ac:dyDescent="0.35">
      <c r="B138" s="318"/>
      <c r="C138" s="319"/>
      <c r="D138" s="319"/>
      <c r="E138" s="384" t="s">
        <v>293</v>
      </c>
      <c r="F138" s="385" t="s">
        <v>266</v>
      </c>
      <c r="G138" s="320" t="s">
        <v>368</v>
      </c>
      <c r="H138" s="441">
        <v>4</v>
      </c>
      <c r="I138" s="442" t="s">
        <v>325</v>
      </c>
      <c r="J138" s="443">
        <f>SUM(J139:J140)</f>
        <v>1520000000</v>
      </c>
      <c r="K138" s="318">
        <v>0</v>
      </c>
      <c r="L138" s="318" t="s">
        <v>325</v>
      </c>
      <c r="M138" s="595">
        <f>SUM(M139:M140)</f>
        <v>0</v>
      </c>
      <c r="N138" s="318">
        <v>0</v>
      </c>
      <c r="O138" s="321" t="str">
        <f t="shared" si="42"/>
        <v>unit</v>
      </c>
      <c r="P138" s="322">
        <f>SUM(P139:P140)</f>
        <v>0</v>
      </c>
      <c r="Q138" s="323"/>
      <c r="R138" s="442" t="str">
        <f t="shared" si="33"/>
        <v>unit</v>
      </c>
      <c r="S138" s="433">
        <f>SUM(S139:S140)</f>
        <v>0</v>
      </c>
      <c r="T138" s="318"/>
      <c r="U138" s="442" t="str">
        <f t="shared" si="34"/>
        <v>unit</v>
      </c>
      <c r="V138" s="324">
        <f>SUM(V139:V140)</f>
        <v>0</v>
      </c>
      <c r="W138" s="318"/>
      <c r="X138" s="442" t="str">
        <f t="shared" si="35"/>
        <v>unit</v>
      </c>
      <c r="Y138" s="325">
        <f>SUM(Y139:Y140)</f>
        <v>0</v>
      </c>
      <c r="Z138" s="318"/>
      <c r="AA138" s="444" t="str">
        <f t="shared" si="36"/>
        <v>unit</v>
      </c>
      <c r="AB138" s="324">
        <f>SUM(AB139:AB140)</f>
        <v>0</v>
      </c>
      <c r="AC138" s="326">
        <f t="shared" si="43"/>
        <v>0</v>
      </c>
      <c r="AD138" s="326" t="str">
        <f t="shared" si="40"/>
        <v>unit</v>
      </c>
      <c r="AE138" s="327">
        <f t="shared" si="41"/>
        <v>0</v>
      </c>
      <c r="AF138" s="327" t="e">
        <f t="shared" si="26"/>
        <v>#DIV/0!</v>
      </c>
      <c r="AG138" s="327" t="e">
        <f t="shared" si="27"/>
        <v>#DIV/0!</v>
      </c>
      <c r="AH138" s="326">
        <f t="shared" si="28"/>
        <v>0</v>
      </c>
      <c r="AI138" s="326" t="str">
        <f t="shared" si="29"/>
        <v>unit</v>
      </c>
      <c r="AJ138" s="328">
        <f t="shared" si="30"/>
        <v>0</v>
      </c>
      <c r="AK138" s="329">
        <f t="shared" si="31"/>
        <v>0</v>
      </c>
      <c r="AL138" s="330">
        <f t="shared" si="32"/>
        <v>0</v>
      </c>
      <c r="AM138" s="344" t="s">
        <v>453</v>
      </c>
      <c r="AN138" s="319"/>
    </row>
    <row r="139" spans="2:40" s="643" customFormat="1" ht="62" x14ac:dyDescent="0.35">
      <c r="B139" s="607"/>
      <c r="C139" s="635"/>
      <c r="D139" s="635"/>
      <c r="E139" s="648" t="s">
        <v>294</v>
      </c>
      <c r="F139" s="654" t="s">
        <v>267</v>
      </c>
      <c r="G139" s="655" t="s">
        <v>369</v>
      </c>
      <c r="H139" s="637">
        <v>4</v>
      </c>
      <c r="I139" s="638" t="s">
        <v>325</v>
      </c>
      <c r="J139" s="608">
        <v>120000000</v>
      </c>
      <c r="K139" s="607">
        <v>0</v>
      </c>
      <c r="L139" s="607" t="s">
        <v>325</v>
      </c>
      <c r="M139" s="608"/>
      <c r="N139" s="607">
        <v>0</v>
      </c>
      <c r="O139" s="638" t="str">
        <f t="shared" si="42"/>
        <v>unit</v>
      </c>
      <c r="P139" s="348">
        <v>0</v>
      </c>
      <c r="Q139" s="349">
        <v>0</v>
      </c>
      <c r="R139" s="748" t="str">
        <f t="shared" si="33"/>
        <v>unit</v>
      </c>
      <c r="S139" s="640">
        <v>0</v>
      </c>
      <c r="T139" s="607">
        <v>0</v>
      </c>
      <c r="U139" s="748" t="str">
        <f t="shared" si="34"/>
        <v>unit</v>
      </c>
      <c r="V139" s="350">
        <v>0</v>
      </c>
      <c r="W139" s="607">
        <v>0</v>
      </c>
      <c r="X139" s="748" t="str">
        <f t="shared" si="35"/>
        <v>unit</v>
      </c>
      <c r="Y139" s="642">
        <f>0-(V139+S139)</f>
        <v>0</v>
      </c>
      <c r="Z139" s="607">
        <v>0</v>
      </c>
      <c r="AA139" s="749" t="str">
        <f t="shared" si="36"/>
        <v>unit</v>
      </c>
      <c r="AB139" s="350"/>
      <c r="AC139" s="335">
        <f t="shared" si="43"/>
        <v>0</v>
      </c>
      <c r="AD139" s="335" t="str">
        <f t="shared" si="40"/>
        <v>unit</v>
      </c>
      <c r="AE139" s="336">
        <f t="shared" si="41"/>
        <v>0</v>
      </c>
      <c r="AF139" s="612" t="e">
        <f t="shared" si="26"/>
        <v>#DIV/0!</v>
      </c>
      <c r="AG139" s="612" t="e">
        <f t="shared" si="27"/>
        <v>#DIV/0!</v>
      </c>
      <c r="AH139" s="613">
        <f t="shared" si="28"/>
        <v>0</v>
      </c>
      <c r="AI139" s="613" t="str">
        <f t="shared" si="29"/>
        <v>unit</v>
      </c>
      <c r="AJ139" s="614">
        <f t="shared" si="30"/>
        <v>0</v>
      </c>
      <c r="AK139" s="615">
        <f t="shared" si="31"/>
        <v>0</v>
      </c>
      <c r="AL139" s="616">
        <f t="shared" si="32"/>
        <v>0</v>
      </c>
      <c r="AM139" s="754" t="s">
        <v>453</v>
      </c>
      <c r="AN139" s="635"/>
    </row>
    <row r="140" spans="2:40" s="643" customFormat="1" ht="46.5" x14ac:dyDescent="0.35">
      <c r="B140" s="607"/>
      <c r="C140" s="635"/>
      <c r="D140" s="635"/>
      <c r="E140" s="648" t="s">
        <v>295</v>
      </c>
      <c r="F140" s="658" t="s">
        <v>268</v>
      </c>
      <c r="G140" s="659" t="s">
        <v>370</v>
      </c>
      <c r="H140" s="637">
        <v>4</v>
      </c>
      <c r="I140" s="638" t="s">
        <v>325</v>
      </c>
      <c r="J140" s="608">
        <v>1400000000</v>
      </c>
      <c r="K140" s="607">
        <v>0</v>
      </c>
      <c r="L140" s="607" t="s">
        <v>325</v>
      </c>
      <c r="M140" s="608"/>
      <c r="N140" s="607">
        <v>0</v>
      </c>
      <c r="O140" s="638" t="str">
        <f t="shared" si="42"/>
        <v>unit</v>
      </c>
      <c r="P140" s="348">
        <v>0</v>
      </c>
      <c r="Q140" s="349">
        <v>0</v>
      </c>
      <c r="R140" s="748" t="str">
        <f t="shared" si="33"/>
        <v>unit</v>
      </c>
      <c r="S140" s="640">
        <v>0</v>
      </c>
      <c r="T140" s="607">
        <v>0</v>
      </c>
      <c r="U140" s="748" t="str">
        <f t="shared" si="34"/>
        <v>unit</v>
      </c>
      <c r="V140" s="350">
        <v>0</v>
      </c>
      <c r="W140" s="607">
        <v>0</v>
      </c>
      <c r="X140" s="748" t="str">
        <f t="shared" si="35"/>
        <v>unit</v>
      </c>
      <c r="Y140" s="642">
        <f>0-(V140+S140)</f>
        <v>0</v>
      </c>
      <c r="Z140" s="607">
        <v>0</v>
      </c>
      <c r="AA140" s="749" t="str">
        <f t="shared" si="36"/>
        <v>unit</v>
      </c>
      <c r="AB140" s="350"/>
      <c r="AC140" s="335">
        <f t="shared" si="43"/>
        <v>0</v>
      </c>
      <c r="AD140" s="335" t="str">
        <f t="shared" si="40"/>
        <v>unit</v>
      </c>
      <c r="AE140" s="336">
        <f t="shared" si="41"/>
        <v>0</v>
      </c>
      <c r="AF140" s="612" t="e">
        <f t="shared" si="26"/>
        <v>#DIV/0!</v>
      </c>
      <c r="AG140" s="612" t="e">
        <f t="shared" si="27"/>
        <v>#DIV/0!</v>
      </c>
      <c r="AH140" s="613">
        <f t="shared" si="28"/>
        <v>0</v>
      </c>
      <c r="AI140" s="613" t="str">
        <f t="shared" si="29"/>
        <v>unit</v>
      </c>
      <c r="AJ140" s="614">
        <f t="shared" si="30"/>
        <v>0</v>
      </c>
      <c r="AK140" s="615">
        <f t="shared" si="31"/>
        <v>0</v>
      </c>
      <c r="AL140" s="616">
        <f t="shared" si="32"/>
        <v>0</v>
      </c>
      <c r="AM140" s="754" t="s">
        <v>453</v>
      </c>
      <c r="AN140" s="635"/>
    </row>
    <row r="141" spans="2:40" s="331" customFormat="1" ht="62" x14ac:dyDescent="0.35">
      <c r="B141" s="318"/>
      <c r="C141" s="319"/>
      <c r="D141" s="319"/>
      <c r="E141" s="384" t="s">
        <v>296</v>
      </c>
      <c r="F141" s="385" t="s">
        <v>269</v>
      </c>
      <c r="G141" s="320" t="s">
        <v>371</v>
      </c>
      <c r="H141" s="441">
        <v>15</v>
      </c>
      <c r="I141" s="442" t="s">
        <v>312</v>
      </c>
      <c r="J141" s="443">
        <f>SUM(J142:J144)</f>
        <v>40887220942</v>
      </c>
      <c r="K141" s="318">
        <v>3</v>
      </c>
      <c r="L141" s="318" t="s">
        <v>312</v>
      </c>
      <c r="M141" s="595">
        <f>SUM(M142:M144)</f>
        <v>7378395626</v>
      </c>
      <c r="N141" s="318">
        <v>3</v>
      </c>
      <c r="O141" s="321" t="str">
        <f t="shared" si="42"/>
        <v>laporan</v>
      </c>
      <c r="P141" s="322">
        <f>SUM(P142:P144)</f>
        <v>8063340942</v>
      </c>
      <c r="Q141" s="323"/>
      <c r="R141" s="442" t="str">
        <f t="shared" si="33"/>
        <v>laporan</v>
      </c>
      <c r="S141" s="433">
        <f>SUM(S142:S144)</f>
        <v>1217975906</v>
      </c>
      <c r="T141" s="318"/>
      <c r="U141" s="442" t="str">
        <f t="shared" si="34"/>
        <v>laporan</v>
      </c>
      <c r="V141" s="324">
        <f>SUM(V142:V144)</f>
        <v>0</v>
      </c>
      <c r="W141" s="318"/>
      <c r="X141" s="442" t="str">
        <f t="shared" si="35"/>
        <v>laporan</v>
      </c>
      <c r="Y141" s="325">
        <f>SUM(Y142:Y144)</f>
        <v>0</v>
      </c>
      <c r="Z141" s="318">
        <v>0</v>
      </c>
      <c r="AA141" s="444" t="str">
        <f t="shared" si="36"/>
        <v>laporan</v>
      </c>
      <c r="AB141" s="324">
        <f>SUM(AB142:AB144)</f>
        <v>0</v>
      </c>
      <c r="AC141" s="326">
        <v>3</v>
      </c>
      <c r="AD141" s="326" t="str">
        <f t="shared" si="40"/>
        <v>laporan</v>
      </c>
      <c r="AE141" s="327">
        <f t="shared" si="41"/>
        <v>1217975906</v>
      </c>
      <c r="AF141" s="327">
        <f t="shared" si="26"/>
        <v>100</v>
      </c>
      <c r="AG141" s="327">
        <f t="shared" si="27"/>
        <v>15.105102398136944</v>
      </c>
      <c r="AH141" s="326">
        <f t="shared" si="28"/>
        <v>6</v>
      </c>
      <c r="AI141" s="326" t="str">
        <f t="shared" si="29"/>
        <v>laporan</v>
      </c>
      <c r="AJ141" s="328">
        <f t="shared" si="30"/>
        <v>8596371532</v>
      </c>
      <c r="AK141" s="329">
        <f t="shared" si="31"/>
        <v>40</v>
      </c>
      <c r="AL141" s="330">
        <f t="shared" si="32"/>
        <v>21.024592363942425</v>
      </c>
      <c r="AM141" s="344" t="s">
        <v>453</v>
      </c>
      <c r="AN141" s="319"/>
    </row>
    <row r="142" spans="2:40" s="617" customFormat="1" ht="62" x14ac:dyDescent="0.35">
      <c r="B142" s="603"/>
      <c r="C142" s="604"/>
      <c r="D142" s="604"/>
      <c r="E142" s="648" t="s">
        <v>297</v>
      </c>
      <c r="F142" s="649" t="s">
        <v>270</v>
      </c>
      <c r="G142" s="650" t="s">
        <v>372</v>
      </c>
      <c r="H142" s="418">
        <v>5</v>
      </c>
      <c r="I142" s="606" t="s">
        <v>312</v>
      </c>
      <c r="J142" s="419">
        <v>900000000</v>
      </c>
      <c r="K142" s="607">
        <v>1</v>
      </c>
      <c r="L142" s="607" t="s">
        <v>312</v>
      </c>
      <c r="M142" s="608">
        <v>175767558</v>
      </c>
      <c r="N142" s="603">
        <v>1</v>
      </c>
      <c r="O142" s="606" t="str">
        <f t="shared" si="42"/>
        <v>laporan</v>
      </c>
      <c r="P142" s="332">
        <v>180000000</v>
      </c>
      <c r="Q142" s="333"/>
      <c r="R142" s="609" t="str">
        <f t="shared" si="33"/>
        <v>laporan</v>
      </c>
      <c r="S142" s="618">
        <v>20377634</v>
      </c>
      <c r="T142" s="603">
        <v>0</v>
      </c>
      <c r="U142" s="609" t="str">
        <f t="shared" si="34"/>
        <v>laporan</v>
      </c>
      <c r="V142" s="603">
        <v>0</v>
      </c>
      <c r="W142" s="603">
        <v>0</v>
      </c>
      <c r="X142" s="609" t="str">
        <f t="shared" si="35"/>
        <v>laporan</v>
      </c>
      <c r="Y142" s="603">
        <v>0</v>
      </c>
      <c r="Z142" s="603">
        <v>0</v>
      </c>
      <c r="AA142" s="611" t="str">
        <f t="shared" si="36"/>
        <v>laporan</v>
      </c>
      <c r="AB142" s="603">
        <v>0</v>
      </c>
      <c r="AC142" s="335">
        <f t="shared" si="43"/>
        <v>0</v>
      </c>
      <c r="AD142" s="335" t="str">
        <f t="shared" si="40"/>
        <v>laporan</v>
      </c>
      <c r="AE142" s="336">
        <f t="shared" si="41"/>
        <v>20377634</v>
      </c>
      <c r="AF142" s="612">
        <f t="shared" si="26"/>
        <v>0</v>
      </c>
      <c r="AG142" s="612">
        <f t="shared" si="27"/>
        <v>11.320907777777778</v>
      </c>
      <c r="AH142" s="613">
        <f t="shared" si="28"/>
        <v>1</v>
      </c>
      <c r="AI142" s="613" t="str">
        <f t="shared" si="29"/>
        <v>laporan</v>
      </c>
      <c r="AJ142" s="614">
        <f t="shared" si="30"/>
        <v>196145192</v>
      </c>
      <c r="AK142" s="615">
        <f t="shared" si="31"/>
        <v>20</v>
      </c>
      <c r="AL142" s="616">
        <f t="shared" si="32"/>
        <v>21.79391022222222</v>
      </c>
      <c r="AM142" s="621" t="s">
        <v>453</v>
      </c>
      <c r="AN142" s="604"/>
    </row>
    <row r="143" spans="2:40" s="617" customFormat="1" ht="62" x14ac:dyDescent="0.35">
      <c r="B143" s="603"/>
      <c r="C143" s="604"/>
      <c r="D143" s="604"/>
      <c r="E143" s="648" t="s">
        <v>298</v>
      </c>
      <c r="F143" s="656" t="s">
        <v>271</v>
      </c>
      <c r="G143" s="657" t="s">
        <v>373</v>
      </c>
      <c r="H143" s="418">
        <v>5</v>
      </c>
      <c r="I143" s="606" t="s">
        <v>312</v>
      </c>
      <c r="J143" s="419">
        <v>150000000</v>
      </c>
      <c r="K143" s="607">
        <v>1</v>
      </c>
      <c r="L143" s="607" t="s">
        <v>312</v>
      </c>
      <c r="M143" s="608">
        <v>27978000</v>
      </c>
      <c r="N143" s="603">
        <v>1</v>
      </c>
      <c r="O143" s="606" t="str">
        <f t="shared" si="42"/>
        <v>laporan</v>
      </c>
      <c r="P143" s="332">
        <v>26120000</v>
      </c>
      <c r="Q143" s="333"/>
      <c r="R143" s="609" t="str">
        <f t="shared" si="33"/>
        <v>laporan</v>
      </c>
      <c r="S143" s="618">
        <v>5770000</v>
      </c>
      <c r="T143" s="603">
        <v>0</v>
      </c>
      <c r="U143" s="609" t="str">
        <f t="shared" si="34"/>
        <v>laporan</v>
      </c>
      <c r="V143" s="603">
        <v>0</v>
      </c>
      <c r="W143" s="603">
        <v>0</v>
      </c>
      <c r="X143" s="609" t="str">
        <f t="shared" si="35"/>
        <v>laporan</v>
      </c>
      <c r="Y143" s="603">
        <v>0</v>
      </c>
      <c r="Z143" s="603">
        <v>0</v>
      </c>
      <c r="AA143" s="611" t="str">
        <f t="shared" si="36"/>
        <v>laporan</v>
      </c>
      <c r="AB143" s="603">
        <v>0</v>
      </c>
      <c r="AC143" s="335">
        <f t="shared" si="43"/>
        <v>0</v>
      </c>
      <c r="AD143" s="335" t="str">
        <f t="shared" si="40"/>
        <v>laporan</v>
      </c>
      <c r="AE143" s="336">
        <f t="shared" si="41"/>
        <v>5770000</v>
      </c>
      <c r="AF143" s="612">
        <f t="shared" si="26"/>
        <v>0</v>
      </c>
      <c r="AG143" s="612">
        <f t="shared" si="27"/>
        <v>22.090352220520675</v>
      </c>
      <c r="AH143" s="613">
        <f t="shared" si="28"/>
        <v>1</v>
      </c>
      <c r="AI143" s="613" t="str">
        <f t="shared" si="29"/>
        <v>laporan</v>
      </c>
      <c r="AJ143" s="614">
        <f t="shared" si="30"/>
        <v>33748000</v>
      </c>
      <c r="AK143" s="615">
        <f t="shared" si="31"/>
        <v>20</v>
      </c>
      <c r="AL143" s="616">
        <f t="shared" si="32"/>
        <v>22.498666666666665</v>
      </c>
      <c r="AM143" s="621" t="s">
        <v>453</v>
      </c>
      <c r="AN143" s="604"/>
    </row>
    <row r="144" spans="2:40" s="617" customFormat="1" ht="46.5" x14ac:dyDescent="0.35">
      <c r="B144" s="603"/>
      <c r="C144" s="604"/>
      <c r="D144" s="604"/>
      <c r="E144" s="648" t="s">
        <v>299</v>
      </c>
      <c r="F144" s="651" t="s">
        <v>272</v>
      </c>
      <c r="G144" s="625" t="s">
        <v>374</v>
      </c>
      <c r="H144" s="418">
        <v>12</v>
      </c>
      <c r="I144" s="606" t="s">
        <v>312</v>
      </c>
      <c r="J144" s="419">
        <v>39837220942</v>
      </c>
      <c r="K144" s="607">
        <v>12</v>
      </c>
      <c r="L144" s="607" t="s">
        <v>312</v>
      </c>
      <c r="M144" s="608">
        <v>7174650068</v>
      </c>
      <c r="N144" s="603">
        <v>12</v>
      </c>
      <c r="O144" s="606" t="str">
        <f t="shared" si="42"/>
        <v>laporan</v>
      </c>
      <c r="P144" s="332">
        <v>7857220942</v>
      </c>
      <c r="Q144" s="333">
        <v>0</v>
      </c>
      <c r="R144" s="609" t="str">
        <f t="shared" si="33"/>
        <v>laporan</v>
      </c>
      <c r="S144" s="618">
        <v>1191828272</v>
      </c>
      <c r="T144" s="603">
        <v>0</v>
      </c>
      <c r="U144" s="609" t="str">
        <f t="shared" si="34"/>
        <v>laporan</v>
      </c>
      <c r="V144" s="603">
        <v>0</v>
      </c>
      <c r="W144" s="603">
        <v>0</v>
      </c>
      <c r="X144" s="609" t="str">
        <f t="shared" si="35"/>
        <v>laporan</v>
      </c>
      <c r="Y144" s="603">
        <v>0</v>
      </c>
      <c r="Z144" s="603">
        <v>0</v>
      </c>
      <c r="AA144" s="611" t="str">
        <f t="shared" si="36"/>
        <v>laporan</v>
      </c>
      <c r="AB144" s="603">
        <v>0</v>
      </c>
      <c r="AC144" s="335">
        <f t="shared" si="43"/>
        <v>0</v>
      </c>
      <c r="AD144" s="335" t="str">
        <f t="shared" si="40"/>
        <v>laporan</v>
      </c>
      <c r="AE144" s="336">
        <f t="shared" si="41"/>
        <v>1191828272</v>
      </c>
      <c r="AF144" s="612">
        <f t="shared" ref="AF144:AF147" si="44">AC144/N144*100</f>
        <v>0</v>
      </c>
      <c r="AG144" s="612">
        <f t="shared" ref="AG144:AG147" si="45">AE144/P144*100</f>
        <v>15.168572715439366</v>
      </c>
      <c r="AH144" s="613">
        <f t="shared" ref="AH144:AH147" si="46">AC144+K144</f>
        <v>12</v>
      </c>
      <c r="AI144" s="613" t="str">
        <f t="shared" ref="AI144:AI147" si="47">I144</f>
        <v>laporan</v>
      </c>
      <c r="AJ144" s="614">
        <f t="shared" ref="AJ144:AJ147" si="48">AE144+M144</f>
        <v>8366478340</v>
      </c>
      <c r="AK144" s="615">
        <f t="shared" ref="AK144:AK147" si="49">AH144/H144*100</f>
        <v>100</v>
      </c>
      <c r="AL144" s="616">
        <f t="shared" ref="AL144:AL147" si="50">AJ144/J144*100</f>
        <v>21.001661617362728</v>
      </c>
      <c r="AM144" s="621" t="s">
        <v>453</v>
      </c>
      <c r="AN144" s="604"/>
    </row>
    <row r="145" spans="2:40" s="331" customFormat="1" ht="62" x14ac:dyDescent="0.35">
      <c r="B145" s="318"/>
      <c r="C145" s="319"/>
      <c r="D145" s="319"/>
      <c r="E145" s="384" t="s">
        <v>300</v>
      </c>
      <c r="F145" s="385" t="s">
        <v>273</v>
      </c>
      <c r="G145" s="320" t="s">
        <v>382</v>
      </c>
      <c r="H145" s="441">
        <v>43</v>
      </c>
      <c r="I145" s="442" t="s">
        <v>325</v>
      </c>
      <c r="J145" s="443">
        <f>SUM(J146:J147)</f>
        <v>1600000000</v>
      </c>
      <c r="K145" s="318">
        <v>43</v>
      </c>
      <c r="L145" s="318" t="s">
        <v>325</v>
      </c>
      <c r="M145" s="595">
        <f>SUM(M146:M147)</f>
        <v>334972894</v>
      </c>
      <c r="N145" s="318">
        <v>43</v>
      </c>
      <c r="O145" s="321" t="str">
        <f t="shared" si="42"/>
        <v>unit</v>
      </c>
      <c r="P145" s="322">
        <f>SUM(P146:P147)</f>
        <v>158763900</v>
      </c>
      <c r="Q145" s="323"/>
      <c r="R145" s="442" t="str">
        <f t="shared" ref="R145:R147" si="51">O145</f>
        <v>unit</v>
      </c>
      <c r="S145" s="433">
        <f>SUM(S146:S147)</f>
        <v>20929282</v>
      </c>
      <c r="T145" s="318"/>
      <c r="U145" s="442" t="str">
        <f t="shared" ref="U145:U147" si="52">O145</f>
        <v>unit</v>
      </c>
      <c r="V145" s="324">
        <f>SUM(V146:V147)</f>
        <v>0</v>
      </c>
      <c r="W145" s="318"/>
      <c r="X145" s="442" t="str">
        <f t="shared" ref="X145:X147" si="53">O145</f>
        <v>unit</v>
      </c>
      <c r="Y145" s="325">
        <f>SUM(Y146:Y147)</f>
        <v>0</v>
      </c>
      <c r="Z145" s="318">
        <v>0</v>
      </c>
      <c r="AA145" s="444" t="str">
        <f t="shared" ref="AA145:AA147" si="54">O145</f>
        <v>unit</v>
      </c>
      <c r="AB145" s="324">
        <f>SUM(AB146:AB147)</f>
        <v>0</v>
      </c>
      <c r="AC145" s="326">
        <v>43</v>
      </c>
      <c r="AD145" s="326" t="str">
        <f t="shared" si="40"/>
        <v>unit</v>
      </c>
      <c r="AE145" s="327">
        <f t="shared" si="41"/>
        <v>20929282</v>
      </c>
      <c r="AF145" s="327">
        <f t="shared" si="44"/>
        <v>100</v>
      </c>
      <c r="AG145" s="327">
        <f t="shared" si="45"/>
        <v>13.182645425061995</v>
      </c>
      <c r="AH145" s="326">
        <f t="shared" si="46"/>
        <v>86</v>
      </c>
      <c r="AI145" s="326" t="str">
        <f t="shared" si="47"/>
        <v>unit</v>
      </c>
      <c r="AJ145" s="328">
        <f t="shared" si="48"/>
        <v>355902176</v>
      </c>
      <c r="AK145" s="329">
        <f t="shared" si="49"/>
        <v>200</v>
      </c>
      <c r="AL145" s="330">
        <f t="shared" si="50"/>
        <v>22.243886</v>
      </c>
      <c r="AM145" s="344" t="s">
        <v>453</v>
      </c>
      <c r="AN145" s="319"/>
    </row>
    <row r="146" spans="2:40" s="617" customFormat="1" ht="77.5" x14ac:dyDescent="0.35">
      <c r="B146" s="603"/>
      <c r="C146" s="604"/>
      <c r="D146" s="604"/>
      <c r="E146" s="648" t="s">
        <v>301</v>
      </c>
      <c r="F146" s="649" t="s">
        <v>274</v>
      </c>
      <c r="G146" s="650" t="s">
        <v>378</v>
      </c>
      <c r="H146" s="418">
        <v>42</v>
      </c>
      <c r="I146" s="606" t="s">
        <v>325</v>
      </c>
      <c r="J146" s="419">
        <v>1150000000</v>
      </c>
      <c r="K146" s="607">
        <v>42</v>
      </c>
      <c r="L146" s="607" t="s">
        <v>325</v>
      </c>
      <c r="M146" s="608">
        <v>212971663</v>
      </c>
      <c r="N146" s="603">
        <v>42</v>
      </c>
      <c r="O146" s="606" t="str">
        <f t="shared" si="42"/>
        <v>unit</v>
      </c>
      <c r="P146" s="332">
        <v>126240000</v>
      </c>
      <c r="Q146" s="333"/>
      <c r="R146" s="609" t="str">
        <f t="shared" si="51"/>
        <v>unit</v>
      </c>
      <c r="S146" s="618">
        <v>20929282</v>
      </c>
      <c r="T146" s="603">
        <v>0</v>
      </c>
      <c r="U146" s="609" t="str">
        <f t="shared" si="52"/>
        <v>unit</v>
      </c>
      <c r="V146" s="603">
        <v>0</v>
      </c>
      <c r="W146" s="603">
        <v>0</v>
      </c>
      <c r="X146" s="609" t="str">
        <f t="shared" si="53"/>
        <v>unit</v>
      </c>
      <c r="Y146" s="603">
        <v>0</v>
      </c>
      <c r="Z146" s="603"/>
      <c r="AA146" s="611" t="str">
        <f t="shared" si="54"/>
        <v>unit</v>
      </c>
      <c r="AB146" s="603">
        <v>0</v>
      </c>
      <c r="AC146" s="335">
        <v>42</v>
      </c>
      <c r="AD146" s="335" t="str">
        <f t="shared" si="40"/>
        <v>unit</v>
      </c>
      <c r="AE146" s="336">
        <f t="shared" si="41"/>
        <v>20929282</v>
      </c>
      <c r="AF146" s="612">
        <f t="shared" si="44"/>
        <v>100</v>
      </c>
      <c r="AG146" s="612">
        <f t="shared" si="45"/>
        <v>16.578962294043091</v>
      </c>
      <c r="AH146" s="613">
        <f t="shared" si="46"/>
        <v>84</v>
      </c>
      <c r="AI146" s="613" t="str">
        <f t="shared" si="47"/>
        <v>unit</v>
      </c>
      <c r="AJ146" s="614">
        <f t="shared" si="48"/>
        <v>233900945</v>
      </c>
      <c r="AK146" s="615">
        <f t="shared" si="49"/>
        <v>200</v>
      </c>
      <c r="AL146" s="616">
        <f t="shared" si="50"/>
        <v>20.339212608695654</v>
      </c>
      <c r="AM146" s="621" t="s">
        <v>453</v>
      </c>
      <c r="AN146" s="604"/>
    </row>
    <row r="147" spans="2:40" s="617" customFormat="1" ht="62" x14ac:dyDescent="0.35">
      <c r="B147" s="603"/>
      <c r="C147" s="604"/>
      <c r="D147" s="604"/>
      <c r="E147" s="648" t="s">
        <v>302</v>
      </c>
      <c r="F147" s="651" t="s">
        <v>275</v>
      </c>
      <c r="G147" s="625" t="s">
        <v>379</v>
      </c>
      <c r="H147" s="418">
        <v>1</v>
      </c>
      <c r="I147" s="606" t="s">
        <v>325</v>
      </c>
      <c r="J147" s="419">
        <v>450000000</v>
      </c>
      <c r="K147" s="607">
        <v>1</v>
      </c>
      <c r="L147" s="607" t="s">
        <v>325</v>
      </c>
      <c r="M147" s="608">
        <v>122001231</v>
      </c>
      <c r="N147" s="603">
        <v>1</v>
      </c>
      <c r="O147" s="606" t="str">
        <f t="shared" si="42"/>
        <v>unit</v>
      </c>
      <c r="P147" s="332">
        <v>32523900</v>
      </c>
      <c r="Q147" s="333"/>
      <c r="R147" s="609" t="str">
        <f t="shared" si="51"/>
        <v>unit</v>
      </c>
      <c r="S147" s="618">
        <v>0</v>
      </c>
      <c r="T147" s="438">
        <v>0</v>
      </c>
      <c r="U147" s="609" t="str">
        <f t="shared" si="52"/>
        <v>unit</v>
      </c>
      <c r="V147" s="603">
        <v>0</v>
      </c>
      <c r="W147" s="603"/>
      <c r="X147" s="609" t="str">
        <f t="shared" si="53"/>
        <v>unit</v>
      </c>
      <c r="Y147" s="603">
        <v>0</v>
      </c>
      <c r="Z147" s="603">
        <v>1</v>
      </c>
      <c r="AA147" s="611" t="str">
        <f t="shared" si="54"/>
        <v>unit</v>
      </c>
      <c r="AB147" s="603">
        <v>0</v>
      </c>
      <c r="AC147" s="335">
        <f>Q147+T147+W147+Z147</f>
        <v>1</v>
      </c>
      <c r="AD147" s="335" t="str">
        <f t="shared" si="40"/>
        <v>unit</v>
      </c>
      <c r="AE147" s="336">
        <f t="shared" si="41"/>
        <v>0</v>
      </c>
      <c r="AF147" s="612">
        <f t="shared" si="44"/>
        <v>100</v>
      </c>
      <c r="AG147" s="612">
        <f t="shared" si="45"/>
        <v>0</v>
      </c>
      <c r="AH147" s="613">
        <f t="shared" si="46"/>
        <v>2</v>
      </c>
      <c r="AI147" s="613" t="str">
        <f t="shared" si="47"/>
        <v>unit</v>
      </c>
      <c r="AJ147" s="614">
        <f t="shared" si="48"/>
        <v>122001231</v>
      </c>
      <c r="AK147" s="615">
        <f t="shared" si="49"/>
        <v>200</v>
      </c>
      <c r="AL147" s="616">
        <f t="shared" si="50"/>
        <v>27.111384666666666</v>
      </c>
      <c r="AM147" s="621" t="s">
        <v>453</v>
      </c>
      <c r="AN147" s="604"/>
    </row>
    <row r="148" spans="2:40" s="397" customFormat="1" x14ac:dyDescent="0.35">
      <c r="B148" s="559" t="s">
        <v>35</v>
      </c>
      <c r="C148" s="559"/>
      <c r="D148" s="559"/>
      <c r="E148" s="559"/>
      <c r="F148" s="559"/>
      <c r="G148" s="559"/>
      <c r="H148" s="389"/>
      <c r="I148" s="390"/>
      <c r="J148" s="393">
        <f>SUM(J15+J20+J34+J41+J49+J60+J71+J78+J85+J90+J93+J97+J100+J104+J117)</f>
        <v>201827257572</v>
      </c>
      <c r="K148" s="599"/>
      <c r="L148" s="599"/>
      <c r="M148" s="393">
        <f>SUM(M14+M20+M33+M40+M49+M60+M70+M78+M84+M90+M93+M97+M100+M103+M116)</f>
        <v>20546462141</v>
      </c>
      <c r="N148" s="474"/>
      <c r="O148" s="390"/>
      <c r="P148" s="393">
        <f>SUM(P15+P20+P34+P41+P49+P60+P71+P78+P85+P90+P93+P97+P100+P104+P117)</f>
        <v>18972722518.5</v>
      </c>
      <c r="Q148" s="394"/>
      <c r="R148" s="390"/>
      <c r="S148" s="393">
        <f>SUM(S15+S20+S34+S41+S49+S60+S71+S78+S85+S90+S93+S97+S100+S104+S117)</f>
        <v>3274011166</v>
      </c>
      <c r="T148" s="474"/>
      <c r="U148" s="392"/>
      <c r="V148" s="393">
        <f>SUM(V15+V20+V34+V41+V49+V60+V71+V78+V85+V90+V93+V97+V100+V104+V117)</f>
        <v>0</v>
      </c>
      <c r="W148" s="474"/>
      <c r="X148" s="474"/>
      <c r="Y148" s="393">
        <f>SUM(Y15+Y20+Y34+Y41+Y49+Y60+Y71+Y78+Y85+Y90+Y93+Y97+Y100+Y104+Y117)</f>
        <v>0</v>
      </c>
      <c r="Z148" s="474"/>
      <c r="AA148" s="392"/>
      <c r="AB148" s="393">
        <f>SUM(AB15+AB20+AB34+AB41+AB49+AB60+AB71+AB78+AB85+AB90+AB93+AB97+AB100+AB104+AB117)</f>
        <v>0</v>
      </c>
      <c r="AC148" s="392"/>
      <c r="AD148" s="392"/>
      <c r="AE148" s="393">
        <f>SUM(AE15+AE20+AE34+AE41+AE49+AE60+AE71+AE78+AE85+AE90+AE93+AE97+AE100+AE104+AE117)</f>
        <v>3274011166</v>
      </c>
      <c r="AF148" s="393"/>
      <c r="AG148" s="600">
        <f>AE148/P148*100</f>
        <v>17.256412003114281</v>
      </c>
      <c r="AH148" s="392"/>
      <c r="AI148" s="392"/>
      <c r="AJ148" s="391"/>
      <c r="AK148" s="395"/>
      <c r="AL148" s="396"/>
      <c r="AM148" s="392"/>
      <c r="AN148" s="392"/>
    </row>
    <row r="149" spans="2:40" x14ac:dyDescent="0.35">
      <c r="B149" s="556" t="s">
        <v>36</v>
      </c>
      <c r="C149" s="557"/>
      <c r="D149" s="557"/>
      <c r="E149" s="557"/>
      <c r="F149" s="557"/>
      <c r="G149" s="557"/>
      <c r="H149" s="557"/>
      <c r="I149" s="557"/>
      <c r="J149" s="557"/>
      <c r="K149" s="557"/>
      <c r="L149" s="557"/>
      <c r="M149" s="557"/>
      <c r="N149" s="557"/>
      <c r="O149" s="557"/>
      <c r="P149" s="557"/>
      <c r="Q149" s="557"/>
      <c r="R149" s="557"/>
      <c r="S149" s="557"/>
      <c r="T149" s="557"/>
      <c r="U149" s="557"/>
      <c r="V149" s="557"/>
      <c r="W149" s="557"/>
      <c r="X149" s="557"/>
      <c r="Y149" s="557"/>
      <c r="Z149" s="557"/>
      <c r="AA149" s="557"/>
      <c r="AB149" s="557"/>
      <c r="AC149" s="557"/>
      <c r="AD149" s="557"/>
      <c r="AE149" s="557"/>
      <c r="AF149" s="557"/>
      <c r="AG149" s="557"/>
      <c r="AH149" s="557"/>
      <c r="AI149" s="557"/>
      <c r="AJ149" s="557"/>
      <c r="AK149" s="557"/>
      <c r="AL149" s="557"/>
      <c r="AM149" s="557"/>
      <c r="AN149" s="558"/>
    </row>
    <row r="150" spans="2:40" x14ac:dyDescent="0.35">
      <c r="B150" s="556" t="s">
        <v>37</v>
      </c>
      <c r="C150" s="557"/>
      <c r="D150" s="557"/>
      <c r="E150" s="557"/>
      <c r="F150" s="557"/>
      <c r="G150" s="557"/>
      <c r="H150" s="557"/>
      <c r="I150" s="557"/>
      <c r="J150" s="557"/>
      <c r="K150" s="557"/>
      <c r="L150" s="557"/>
      <c r="M150" s="557"/>
      <c r="N150" s="557"/>
      <c r="O150" s="557"/>
      <c r="P150" s="557"/>
      <c r="Q150" s="557"/>
      <c r="R150" s="557"/>
      <c r="S150" s="557"/>
      <c r="T150" s="557"/>
      <c r="U150" s="557"/>
      <c r="V150" s="557"/>
      <c r="W150" s="557"/>
      <c r="X150" s="557"/>
      <c r="Y150" s="557"/>
      <c r="Z150" s="557"/>
      <c r="AA150" s="557"/>
      <c r="AB150" s="557"/>
      <c r="AC150" s="557"/>
      <c r="AD150" s="557"/>
      <c r="AE150" s="557"/>
      <c r="AF150" s="557"/>
      <c r="AG150" s="557"/>
      <c r="AH150" s="557"/>
      <c r="AI150" s="557"/>
      <c r="AJ150" s="557"/>
      <c r="AK150" s="557"/>
      <c r="AL150" s="557"/>
      <c r="AM150" s="557"/>
      <c r="AN150" s="558"/>
    </row>
    <row r="151" spans="2:40" x14ac:dyDescent="0.35">
      <c r="B151" s="556" t="s">
        <v>38</v>
      </c>
      <c r="C151" s="557"/>
      <c r="D151" s="557"/>
      <c r="E151" s="557"/>
      <c r="F151" s="557"/>
      <c r="G151" s="557"/>
      <c r="H151" s="557"/>
      <c r="I151" s="557"/>
      <c r="J151" s="557"/>
      <c r="K151" s="557"/>
      <c r="L151" s="557"/>
      <c r="M151" s="557"/>
      <c r="N151" s="557"/>
      <c r="O151" s="557"/>
      <c r="P151" s="557"/>
      <c r="Q151" s="557"/>
      <c r="R151" s="557"/>
      <c r="S151" s="557"/>
      <c r="T151" s="557"/>
      <c r="U151" s="557"/>
      <c r="V151" s="557"/>
      <c r="W151" s="557"/>
      <c r="X151" s="557"/>
      <c r="Y151" s="557"/>
      <c r="Z151" s="557"/>
      <c r="AA151" s="557"/>
      <c r="AB151" s="557"/>
      <c r="AC151" s="557"/>
      <c r="AD151" s="557"/>
      <c r="AE151" s="557"/>
      <c r="AF151" s="557"/>
      <c r="AG151" s="557"/>
      <c r="AH151" s="557"/>
      <c r="AI151" s="557"/>
      <c r="AJ151" s="557"/>
      <c r="AK151" s="557"/>
      <c r="AL151" s="557"/>
      <c r="AM151" s="557"/>
      <c r="AN151" s="558"/>
    </row>
    <row r="152" spans="2:40" x14ac:dyDescent="0.35">
      <c r="B152" s="556" t="s">
        <v>39</v>
      </c>
      <c r="C152" s="557"/>
      <c r="D152" s="557"/>
      <c r="E152" s="557"/>
      <c r="F152" s="557"/>
      <c r="G152" s="557"/>
      <c r="H152" s="557"/>
      <c r="I152" s="557"/>
      <c r="J152" s="557"/>
      <c r="K152" s="557"/>
      <c r="L152" s="557"/>
      <c r="M152" s="557"/>
      <c r="N152" s="557"/>
      <c r="O152" s="557"/>
      <c r="P152" s="557"/>
      <c r="Q152" s="557"/>
      <c r="R152" s="557"/>
      <c r="S152" s="557"/>
      <c r="T152" s="557"/>
      <c r="U152" s="557"/>
      <c r="V152" s="557"/>
      <c r="W152" s="557"/>
      <c r="X152" s="557"/>
      <c r="Y152" s="557"/>
      <c r="Z152" s="557"/>
      <c r="AA152" s="557"/>
      <c r="AB152" s="557"/>
      <c r="AC152" s="557"/>
      <c r="AD152" s="557"/>
      <c r="AE152" s="557"/>
      <c r="AF152" s="557"/>
      <c r="AG152" s="557"/>
      <c r="AH152" s="557"/>
      <c r="AI152" s="557"/>
      <c r="AJ152" s="557"/>
      <c r="AK152" s="557"/>
      <c r="AL152" s="557"/>
      <c r="AM152" s="557"/>
      <c r="AN152" s="558"/>
    </row>
    <row r="153" spans="2:40" x14ac:dyDescent="0.35">
      <c r="P153" s="400">
        <v>18972722518.5</v>
      </c>
    </row>
    <row r="154" spans="2:40" x14ac:dyDescent="0.35">
      <c r="AE154" s="428">
        <v>20546462141</v>
      </c>
    </row>
    <row r="155" spans="2:40" x14ac:dyDescent="0.35">
      <c r="M155" s="470">
        <v>20546462141</v>
      </c>
      <c r="P155" s="400">
        <f>P148-P153</f>
        <v>0</v>
      </c>
    </row>
    <row r="156" spans="2:40" x14ac:dyDescent="0.35">
      <c r="AE156" s="428">
        <f>AE148-AE154</f>
        <v>-17272450975</v>
      </c>
    </row>
    <row r="157" spans="2:40" x14ac:dyDescent="0.35">
      <c r="M157" s="470">
        <f>M148-M155</f>
        <v>0</v>
      </c>
    </row>
  </sheetData>
  <autoFilter ref="B13:AN114" xr:uid="{88A74280-88E4-4DF5-B214-DDFFF6C3013C}"/>
  <mergeCells count="113">
    <mergeCell ref="F21:F22"/>
    <mergeCell ref="M21:M22"/>
    <mergeCell ref="C23:C24"/>
    <mergeCell ref="D23:D24"/>
    <mergeCell ref="F23:F24"/>
    <mergeCell ref="J23:J24"/>
    <mergeCell ref="E117:E118"/>
    <mergeCell ref="F117:F118"/>
    <mergeCell ref="J117:J118"/>
    <mergeCell ref="B150:AN150"/>
    <mergeCell ref="B151:AN151"/>
    <mergeCell ref="F29:F30"/>
    <mergeCell ref="J29:J30"/>
    <mergeCell ref="P29:P30"/>
    <mergeCell ref="S29:S30"/>
    <mergeCell ref="V29:V30"/>
    <mergeCell ref="M29:M30"/>
    <mergeCell ref="Y29:Y30"/>
    <mergeCell ref="C117:C118"/>
    <mergeCell ref="D117:D118"/>
    <mergeCell ref="AK10:AL10"/>
    <mergeCell ref="AF11:AF12"/>
    <mergeCell ref="AG11:AG12"/>
    <mergeCell ref="AB29:AB30"/>
    <mergeCell ref="Z11:AA11"/>
    <mergeCell ref="AB11:AB12"/>
    <mergeCell ref="AC11:AD11"/>
    <mergeCell ref="AE11:AE12"/>
    <mergeCell ref="B152:AN152"/>
    <mergeCell ref="AE60:AE61"/>
    <mergeCell ref="B148:G148"/>
    <mergeCell ref="B149:AN149"/>
    <mergeCell ref="AB60:AB61"/>
    <mergeCell ref="S60:S61"/>
    <mergeCell ref="V60:V61"/>
    <mergeCell ref="Y60:Y61"/>
    <mergeCell ref="C60:C61"/>
    <mergeCell ref="D60:D61"/>
    <mergeCell ref="F60:F61"/>
    <mergeCell ref="J60:J61"/>
    <mergeCell ref="P60:P61"/>
    <mergeCell ref="N11:O11"/>
    <mergeCell ref="B10:B12"/>
    <mergeCell ref="C10:C12"/>
    <mergeCell ref="D10:D12"/>
    <mergeCell ref="E10:E12"/>
    <mergeCell ref="F10:F12"/>
    <mergeCell ref="G10:G12"/>
    <mergeCell ref="P11:P12"/>
    <mergeCell ref="H10:J10"/>
    <mergeCell ref="K10:M10"/>
    <mergeCell ref="N10:P10"/>
    <mergeCell ref="H11:I11"/>
    <mergeCell ref="J11:J12"/>
    <mergeCell ref="K11:L11"/>
    <mergeCell ref="M11:M12"/>
    <mergeCell ref="AN8:AN12"/>
    <mergeCell ref="Q9:S9"/>
    <mergeCell ref="T9:V9"/>
    <mergeCell ref="W9:Y9"/>
    <mergeCell ref="Z9:AB9"/>
    <mergeCell ref="Z10:AB10"/>
    <mergeCell ref="AC10:AE10"/>
    <mergeCell ref="AF8:AG9"/>
    <mergeCell ref="T10:V10"/>
    <mergeCell ref="W10:Y10"/>
    <mergeCell ref="Q10:S10"/>
    <mergeCell ref="Y11:Y12"/>
    <mergeCell ref="AF10:AG10"/>
    <mergeCell ref="AH10:AJ10"/>
    <mergeCell ref="AM10:AM12"/>
    <mergeCell ref="Q11:R11"/>
    <mergeCell ref="S11:S12"/>
    <mergeCell ref="T11:U11"/>
    <mergeCell ref="V11:V12"/>
    <mergeCell ref="W11:X11"/>
    <mergeCell ref="AH11:AI11"/>
    <mergeCell ref="AJ11:AJ12"/>
    <mergeCell ref="AK11:AK12"/>
    <mergeCell ref="AL11:AL12"/>
    <mergeCell ref="B2:AM2"/>
    <mergeCell ref="B3:AM3"/>
    <mergeCell ref="B4:AM4"/>
    <mergeCell ref="B5:AM5"/>
    <mergeCell ref="B8:B9"/>
    <mergeCell ref="C8:C9"/>
    <mergeCell ref="D8:D9"/>
    <mergeCell ref="E8:E9"/>
    <mergeCell ref="F8:F9"/>
    <mergeCell ref="G8:G9"/>
    <mergeCell ref="H8:J9"/>
    <mergeCell ref="K8:M9"/>
    <mergeCell ref="N8:P9"/>
    <mergeCell ref="Q8:AB8"/>
    <mergeCell ref="AC8:AE9"/>
    <mergeCell ref="AH8:AJ9"/>
    <mergeCell ref="AK8:AL9"/>
    <mergeCell ref="AM8:AM9"/>
    <mergeCell ref="M117:M118"/>
    <mergeCell ref="P117:P118"/>
    <mergeCell ref="S117:S118"/>
    <mergeCell ref="V117:V118"/>
    <mergeCell ref="Y117:Y118"/>
    <mergeCell ref="AB117:AB118"/>
    <mergeCell ref="AE117:AE118"/>
    <mergeCell ref="M23:M24"/>
    <mergeCell ref="P23:P24"/>
    <mergeCell ref="S23:S24"/>
    <mergeCell ref="V23:V24"/>
    <mergeCell ref="Y23:Y24"/>
    <mergeCell ref="AB23:AB24"/>
    <mergeCell ref="AE23:AE24"/>
    <mergeCell ref="M60:M61"/>
  </mergeCells>
  <printOptions horizontalCentered="1"/>
  <pageMargins left="0.31496062992125984" right="0.31496062992125984" top="0.35433070866141736" bottom="0.35433070866141736" header="0.31496062992125984" footer="0.31496062992125984"/>
  <pageSetup paperSize="10000" scale="21" fitToHeight="0" orientation="landscape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Tw I</vt:lpstr>
      <vt:lpstr>TW I_2025</vt:lpstr>
      <vt:lpstr>'TW I_2025'!Print_Titles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Rendalev Bappeda</dc:creator>
  <cp:lastModifiedBy>Perencanaan-Program</cp:lastModifiedBy>
  <dcterms:created xsi:type="dcterms:W3CDTF">2024-04-16T07:23:20Z</dcterms:created>
  <dcterms:modified xsi:type="dcterms:W3CDTF">2026-04-09T04:26:24Z</dcterms:modified>
</cp:coreProperties>
</file>